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T:\Bernadeta Brzeska\2026\WZORY UMÓW\ZAŁĄCZNIKI EKOLOGICZNE\"/>
    </mc:Choice>
  </mc:AlternateContent>
  <xr:revisionPtr revIDLastSave="0" documentId="13_ncr:1_{74DD0FEC-9515-4496-ACB7-9E0AC29D80F9}" xr6:coauthVersionLast="47" xr6:coauthVersionMax="47" xr10:uidLastSave="{00000000-0000-0000-0000-000000000000}"/>
  <bookViews>
    <workbookView xWindow="-19305" yWindow="-1170" windowWidth="19410" windowHeight="20985" xr2:uid="{00000000-000D-0000-FFFF-FFFF00000000}"/>
  </bookViews>
  <sheets>
    <sheet name="1.StrTytułowa" sheetId="1" r:id="rId1"/>
    <sheet name="B-01" sheetId="3" r:id="rId2"/>
  </sheets>
  <definedNames>
    <definedName name="_xlnm.Print_Area" localSheetId="0">'1.StrTytułowa'!$B$5:$J$36</definedName>
    <definedName name="_xlnm.Print_Area" localSheetId="1">'B-01'!$B$2:$N$53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3" l="1"/>
  <c r="I21" i="1"/>
  <c r="I22" i="1"/>
  <c r="I23" i="1"/>
  <c r="I24" i="1"/>
  <c r="J18" i="1" l="1"/>
  <c r="C18" i="1"/>
  <c r="R17" i="3" l="1"/>
  <c r="N19" i="3"/>
  <c r="N23" i="3" s="1"/>
  <c r="H19" i="3"/>
  <c r="H23" i="3" s="1"/>
  <c r="R16" i="3"/>
  <c r="N18" i="3"/>
  <c r="N22" i="3" s="1"/>
  <c r="H18" i="3"/>
  <c r="H22" i="3" s="1"/>
  <c r="Q15" i="3"/>
  <c r="R15" i="3" s="1"/>
  <c r="N17" i="3"/>
  <c r="H17" i="3"/>
  <c r="Q14" i="3"/>
  <c r="R14" i="3" s="1"/>
  <c r="N16" i="3"/>
  <c r="H16" i="3"/>
  <c r="Q13" i="3"/>
  <c r="R13" i="3" s="1"/>
  <c r="N15" i="3"/>
  <c r="H15" i="3"/>
  <c r="Q12" i="3"/>
  <c r="R12" i="3" s="1"/>
  <c r="N14" i="3"/>
  <c r="H14" i="3"/>
  <c r="Q11" i="3"/>
  <c r="R11" i="3" s="1"/>
  <c r="N13" i="3"/>
  <c r="H13" i="3"/>
  <c r="Q10" i="3"/>
  <c r="R10" i="3" s="1"/>
  <c r="N12" i="3"/>
  <c r="H12" i="3"/>
  <c r="R9" i="3"/>
  <c r="N11" i="3"/>
  <c r="H11" i="3"/>
  <c r="N26" i="3" l="1"/>
  <c r="N21" i="3"/>
  <c r="O20" i="3"/>
  <c r="F29" i="3" s="1"/>
  <c r="I27" i="1" s="1"/>
  <c r="H25" i="3"/>
  <c r="N25" i="3"/>
  <c r="H21" i="3"/>
  <c r="O21" i="3"/>
  <c r="F30" i="3" s="1"/>
  <c r="H24" i="3"/>
  <c r="N24" i="3"/>
  <c r="H26" i="3"/>
  <c r="I30" i="1" l="1"/>
  <c r="Q23" i="3"/>
  <c r="O19" i="3"/>
  <c r="F28" i="3" s="1"/>
  <c r="O24" i="3"/>
  <c r="M30" i="3" s="1"/>
  <c r="I31" i="1" s="1"/>
  <c r="O23" i="3"/>
  <c r="M29" i="3" s="1"/>
  <c r="I29" i="1" s="1"/>
  <c r="O22" i="3"/>
  <c r="M28" i="3" s="1"/>
  <c r="I28" i="1" s="1"/>
</calcChain>
</file>

<file path=xl/sharedStrings.xml><?xml version="1.0" encoding="utf-8"?>
<sst xmlns="http://schemas.openxmlformats.org/spreadsheetml/2006/main" count="193" uniqueCount="160">
  <si>
    <t>Nazwa i adres budynku dla którego przewidziana jest modernizacja energetyczna budynku:</t>
  </si>
  <si>
    <t>Wnioskodawca:</t>
  </si>
  <si>
    <t>szt.</t>
  </si>
  <si>
    <t>Rok (orientacyjnie) powstania budynku/oddania do użytkowania:</t>
  </si>
  <si>
    <t>Rodzaj ochrony konserwatorskiej (jeśli dotyczy):</t>
  </si>
  <si>
    <t>budynek użyteczności publicznej - opieki zdrowotnej</t>
  </si>
  <si>
    <t>budynek zamieszkania zbiorowego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</si>
  <si>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</si>
  <si>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</si>
  <si>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</si>
  <si>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</si>
  <si>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</si>
  <si>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</si>
  <si>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</si>
  <si>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</si>
  <si>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</si>
  <si>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</si>
  <si>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</si>
  <si>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</si>
  <si>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</si>
  <si>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</si>
  <si>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</si>
  <si>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</si>
  <si>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</si>
  <si>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</si>
  <si>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sieciowe:</t>
  </si>
  <si>
    <t xml:space="preserve">wpisano ciepło sieciowe z cieplowni węglowej z kogeneracjią - jeśli inaczej - wpisz zgodnie z informacją </t>
  </si>
  <si>
    <t>zaporzebowanie na energię elektryczną:</t>
  </si>
  <si>
    <t>w przypadku pomp ciepła prosimy bilans energii pokazywać w zapotrzebowaniu na energię elektryczną z sieci energetycznej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</si>
  <si>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</si>
  <si>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</si>
  <si>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</si>
  <si>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</si>
  <si>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</si>
  <si>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</si>
  <si>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</si>
  <si>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</si>
  <si>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</si>
  <si>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</si>
  <si>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</si>
  <si>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MgCO2/rok</t>
  </si>
  <si>
    <t>TAK</t>
  </si>
  <si>
    <t>LP</t>
  </si>
  <si>
    <t>Rodzaj możliwych do realizacji usprawnień:</t>
  </si>
  <si>
    <t>Przed modernizacją:</t>
  </si>
  <si>
    <t>Po modernizacji:</t>
  </si>
  <si>
    <t>NIE</t>
  </si>
  <si>
    <t>krótki opis stanu przed modernizacją:</t>
  </si>
  <si>
    <t>czy usprawnienie realizowane w ramach projektu?</t>
  </si>
  <si>
    <t>krótki opis zastosowanych rozwiązań materiałowych:</t>
  </si>
  <si>
    <t>Standard po modernizacji:</t>
  </si>
  <si>
    <t>zgodny z WT2021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</si>
  <si>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</si>
  <si>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</si>
  <si>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</si>
  <si>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</si>
  <si>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</si>
  <si>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</si>
  <si>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</si>
  <si>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</si>
  <si>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</si>
  <si>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</si>
  <si>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Skrócony zapis usprawnień z zakresu OZE cieplnego i OZE PV</t>
  </si>
  <si>
    <t>Instalacja pomp ciepła:</t>
  </si>
  <si>
    <t>Podaj moc pomp ciepła [kW]:</t>
  </si>
  <si>
    <t>kW</t>
  </si>
  <si>
    <t>Instalacja kolektorów słonecznych:</t>
  </si>
  <si>
    <t>Podaj pow. kolektorów [m2]:</t>
  </si>
  <si>
    <t>Instalacja PV, itp:</t>
  </si>
  <si>
    <t>Podaj moc instalacji PV [kW]:</t>
  </si>
  <si>
    <t>kWp</t>
  </si>
  <si>
    <t>Magazyny energi:</t>
  </si>
  <si>
    <t>Podaj pojemność magazynu energii [MWh]:</t>
  </si>
  <si>
    <t>Uwagi/Komentarze/Inne prace towarzyszące i odtworzeniowe związane z pracami termomodernizacyjnymi, niezbędne do zrealizowania wskaźników przedsięwzięcia:</t>
  </si>
  <si>
    <t>LP:</t>
  </si>
  <si>
    <t>Nazwa i adres budynków:</t>
  </si>
  <si>
    <t>Nazwa wskaźnika:</t>
  </si>
  <si>
    <t>jednostka</t>
  </si>
  <si>
    <t>Wartośc docelowa:</t>
  </si>
  <si>
    <t>[szt.]</t>
  </si>
  <si>
    <t>Dodatkowa zdolność wytwarzania energii elektrycznej ze źródeł OZE:</t>
  </si>
  <si>
    <t>[kWp]</t>
  </si>
  <si>
    <t>Dodatkowa zdolność wytwarzania energii cieplnej ze źródeł odnawialnych OZE:</t>
  </si>
  <si>
    <t>[kW]</t>
  </si>
  <si>
    <t>[MWh]</t>
  </si>
  <si>
    <t>Nzwa wskaźnika:</t>
  </si>
  <si>
    <t>Wartość docelowa:</t>
  </si>
  <si>
    <t>Ilość zaoszczędzonej energii elektrycznej:</t>
  </si>
  <si>
    <t>[MWh/rok]</t>
  </si>
  <si>
    <t>MWh/rok</t>
  </si>
  <si>
    <t>Roczne zmniejszenie zużycia energii końcowej:</t>
  </si>
  <si>
    <t>Szacowana redukcja emisji gazów cieplarnianych:</t>
  </si>
  <si>
    <t>MWh</t>
  </si>
  <si>
    <t>Roczna, spodziewana produkcja energii elektrycznej z OZE:</t>
  </si>
  <si>
    <t>Pojemność magazynów energii elektrycznej (jeśli dotyczy):</t>
  </si>
  <si>
    <t>Liczba zmodenizowanych indywidualnych źródeł ciepła (jeśli dotyczy):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</si>
  <si>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</si>
  <si>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</si>
  <si>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</si>
  <si>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Roczne zmniejszenie zużycia nieodnawialnej energii pierwotnej:</t>
  </si>
  <si>
    <t>Nr wpisu do Wykazu osób uprawnionych do sporządzania SCHE (https://rejestrcheb.mrit.gov.pl):</t>
  </si>
  <si>
    <t>Podpis autora/data opracowania:</t>
  </si>
  <si>
    <t>Podpis wnioskodawcy/Beneficjenta/data:</t>
  </si>
  <si>
    <t>Roczne zapotrzebowanie na nieodnawialną energię pierwotną [kWh/(rok)]</t>
  </si>
  <si>
    <t>Roczne zmniejszenie zapotrzebowania na nieodnawialną energię pierwotną:</t>
  </si>
  <si>
    <t>Podsumowanie efektów energetycznych i ekologicznych dla budynku:</t>
  </si>
  <si>
    <t>Budynek zabytkowy, jest to budynek wpisany do Rejestru zabytków lub znajdującego się w ewidencji wojewódzkiej lub gminnej, zgodnie z ustawą z dnia 23 lipca 2003 r. o ochronie zabytków i opiece nad zabytkami.</t>
  </si>
  <si>
    <t>Czy budynek jest zabytkowy?</t>
  </si>
  <si>
    <t>PRZEGLAD ENERGETYCZNY przed modernizacja/po modernizacji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</si>
  <si>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Autor PRZEGLĄDU ENERGETYCZNEGO:</t>
  </si>
  <si>
    <r>
      <t xml:space="preserve">B-01 KARTA BUDYNKOWA - PODSUMOWANIE PRZEGLĄDU ENERGETYCZNEGO BUDYNKU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</si>
  <si>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 xml:space="preserve">Prace dociepleniowe ścian zewnętrznych, fundamentowych, itp: </t>
  </si>
  <si>
    <t>Zwiększenie odporności na zmiany klimatyczne - rozwiązania przyczyniające się do zwiększenia powierzchni zielonych (zielone dachy, ściany), zagospodarowanie wód opadowych itp..</t>
  </si>
  <si>
    <t>Infrastruktura związana z dostępnością</t>
  </si>
  <si>
    <t>Czy autor PRZEGLĄDU ENERGETYCZNEGO posiada niezbędne kwalifikacje i uprawnienia do oceny energetycznej budynków (potwierdzone wpisem do Rejestru osób uprawnionych do sporządzania Świadectw Charakterystyki Energetycznej (SCHE)):</t>
  </si>
  <si>
    <t>III. Podsumowanie zakresu rzeczowego:</t>
  </si>
  <si>
    <t>IV. Podsumowanie efektów energetycznych i ekologicznych:</t>
  </si>
  <si>
    <t>Procent redukcji rocznego zmniejszenia zapotrzebowania na energię pierwotną:</t>
  </si>
  <si>
    <t>%</t>
  </si>
  <si>
    <t>[%]</t>
  </si>
  <si>
    <t>Nr wniosku o dofinansowanie/Umowy(jeśli dotyczy):</t>
  </si>
  <si>
    <t>w tym: produkcja e.e. z PV*:</t>
  </si>
  <si>
    <t>* co do zasady, produkcja energii elektrycznej z PV musi być zbilansowana potrzebami budynku na energię elektryczną na ogrzewanie, wentylację, c.w.u., oświetlenie, energię elektryczną pomocniczą czy chłodzenie (jeśli dotyczy).</t>
  </si>
  <si>
    <t>REDUKCJA EP: [%]</t>
  </si>
  <si>
    <t>Uwaga! Tabele są zahasłowane dla zachowania poprawności arytmetycznych wyliczeń, w przypadku konieczności zmiany poszczególnych pól prosimy o kontakt z Funduszem.</t>
  </si>
  <si>
    <t/>
  </si>
  <si>
    <t>OLEJ OPAŁOWY</t>
  </si>
  <si>
    <t>GAZ ZIEMNY</t>
  </si>
  <si>
    <t>GAZ PŁYNNY</t>
  </si>
  <si>
    <t>WĘGIEL KAMIENNY</t>
  </si>
  <si>
    <t>BIOMASA</t>
  </si>
  <si>
    <t>INNE</t>
  </si>
  <si>
    <t>CIEPŁO SIECIOWE</t>
  </si>
  <si>
    <t>EN. ELEKTRYCZNA</t>
  </si>
  <si>
    <t>PV</t>
  </si>
  <si>
    <t>1) Co do zasady, porównywana ma być charakterystyka energetyczna budynku przed i po modernizacją z uwzględnieniem wybranego/potwierdzonego przez autora PRZEGLĄDU ENERGETYCZNEGO wybranego scenariusza uspranień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(w całości nazywane dalej jako „PRZEGLĄD ENERGETYCZNY” wraz z załącznikami), które proponują ujednolicone (w celach umożliwiających wiarygodne porównanie inwestycji pomiędzy sobą) metodologię prezentowania podstawowych parametrów inwestycji.
2)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</si>
  <si>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t>niezgodność z WT2021 jest możliwa tylko w uzasadnionych przypadkach (np.: wytyczne konserwatora zabytków, wysokie SPBT itp. - wpisać wyjaśnienie w pole 15: Uwagi/Komentarze)</t>
  </si>
  <si>
    <t>Tabela III. Realizowany zakres rzeczowy wynikający z audytu energetycznego</t>
  </si>
  <si>
    <t xml:space="preserve">UWAGI/Komentarze: </t>
  </si>
  <si>
    <t>Tabela II. Bilans Energii Budynku przed i po modernizacji</t>
  </si>
  <si>
    <t>Tabela I. Budynek 1 - Dane podstawowe</t>
  </si>
  <si>
    <t>EFEKT RZECZOWY I EKOLOGICZNY Z ZAKRESU POPRAWA JAKOŚCI POWIETRZA</t>
  </si>
  <si>
    <t>I. Dane o zadaniu:</t>
  </si>
  <si>
    <t>Nazwa zadania:</t>
  </si>
  <si>
    <t>II. Dane o budynku podlegającym modernizacji:</t>
  </si>
  <si>
    <t>Zadanie wpisuje się w następujące cele wynikające z Listy Przedsięwzięć Priorytetowych – wybrać odpowiednie:</t>
  </si>
  <si>
    <t>Dodatkowo:</t>
  </si>
  <si>
    <t>załącznik nr 2 do wniosku</t>
  </si>
  <si>
    <t>Rodzaj budynku: mieszkalny, zamieszkania zbiorowego, użyteczności publicznej, rekreacji indywidualnej, gospodarczy, produkcyjny, magazynowy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</si>
  <si>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</si>
  <si>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Powierzchnia pomieszczeń o reg. temp. powietrza (powierzchnia ogrzewana lub chłodzona) Af [m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] (dane z audytu):</t>
    </r>
  </si>
  <si>
    <r>
      <t>Powierzchnia użytkowa 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):</t>
    </r>
  </si>
  <si>
    <r>
      <t>Roczne zapotrzebowanie na energię końcową, pierwotną oraz emisję CO</t>
    </r>
    <r>
      <rPr>
        <b/>
        <vertAlign val="sub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 - na podstawie dokumentacji obliczeń charakterystyki energetycznej budynku po modernizacji:</t>
    </r>
  </si>
  <si>
    <r>
      <t>Roczne zapotrzebowanie na energię końcową, pierwotną oraz emisję CO</t>
    </r>
    <r>
      <rPr>
        <b/>
        <vertAlign val="sub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 - na podstawie dokumentacji obliczeń charakterystyki energetycznej budynku przed modernizacją:</t>
    </r>
  </si>
  <si>
    <r>
      <t>Roczna emisja 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[MgCO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/rok]</t>
    </r>
  </si>
  <si>
    <r>
      <t>Roczna redukcja emisji CO</t>
    </r>
    <r>
      <rPr>
        <b/>
        <vertAlign val="sub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:</t>
    </r>
  </si>
  <si>
    <r>
      <t>Przedmiar prac planowanych do realizacji:
[m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]</t>
    </r>
  </si>
  <si>
    <t>Rodzaj i przeznaczenie budynku wg przepisów wydanych na podst. art. 7 ust. 2 pkt 1 ustawy z dnia 7 lipca 1994 r. Prawo budowlane (Dz. U. z 2023 r. poz. 682, z późn. zm.)</t>
  </si>
  <si>
    <r>
      <t>[MgCO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/rok]</t>
    </r>
  </si>
  <si>
    <t>Powierzchnia użytkowa [m2]: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</si>
</sst>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#,##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vertAlign val="superscript"/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b/>
      <vertAlign val="subscript"/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5" xfId="0" applyFont="1" applyBorder="1" applyAlignment="1" applyProtection="1">
      <alignment horizontal="right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right" vertical="center" wrapText="1"/>
      <protection locked="0"/>
    </xf>
    <xf numFmtId="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right" vertical="center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5" fillId="4" borderId="5" xfId="0" applyNumberFormat="1" applyFont="1" applyFill="1" applyBorder="1" applyAlignment="1">
      <alignment horizontal="right" vertical="center" wrapText="1"/>
    </xf>
    <xf numFmtId="164" fontId="5" fillId="5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165" fontId="17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18" fillId="0" borderId="0" xfId="1" applyFont="1" applyFill="1" applyBorder="1" applyAlignment="1">
      <alignment horizontal="left" vertical="center" wrapText="1"/>
    </xf>
    <xf numFmtId="164" fontId="14" fillId="0" borderId="5" xfId="0" quotePrefix="1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8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0" xfId="0" applyProtection="1">
      <protection locked="0"/>
    </xf>
    <xf numFmtId="4" fontId="5" fillId="2" borderId="4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164" fontId="8" fillId="7" borderId="2" xfId="0" applyNumberFormat="1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left" vertical="center" wrapText="1"/>
    </xf>
    <xf numFmtId="164" fontId="8" fillId="7" borderId="4" xfId="0" applyNumberFormat="1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wrapText="1"/>
    </xf>
    <xf numFmtId="49" fontId="12" fillId="2" borderId="5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19" fillId="0" borderId="17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9" fillId="4" borderId="0" xfId="0" applyFont="1" applyFill="1" applyAlignment="1" applyProtection="1">
      <alignment horizontal="center" vertical="center" wrapText="1"/>
      <protection locked="0"/>
    </xf>
    <xf numFmtId="0" fontId="30" fillId="0" borderId="6" xfId="0" applyFont="1" applyBorder="1" applyAlignment="1">
      <alignment horizontal="left" vertical="top" wrapText="1"/>
    </xf>
    <xf numFmtId="0" fontId="28" fillId="0" borderId="0" xfId="0" applyFont="1" applyAlignment="1" applyProtection="1">
      <alignment horizontal="left" vertical="center" wrapText="1"/>
      <protection locked="0"/>
    </xf>
    <xf numFmtId="17" fontId="28" fillId="0" borderId="0" xfId="0" applyNumberFormat="1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center" vertical="top" wrapText="1"/>
      <protection locked="0"/>
    </xf>
    <xf numFmtId="0" fontId="33" fillId="0" borderId="12" xfId="0" applyFont="1" applyBorder="1" applyAlignment="1" applyProtection="1">
      <alignment horizontal="center" vertical="top" wrapText="1"/>
      <protection locked="0"/>
    </xf>
    <xf numFmtId="0" fontId="33" fillId="0" borderId="8" xfId="0" applyFont="1" applyBorder="1" applyAlignment="1" applyProtection="1">
      <alignment horizontal="left" vertical="top" wrapText="1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164" fontId="5" fillId="5" borderId="2" xfId="0" applyNumberFormat="1" applyFont="1" applyFill="1" applyBorder="1" applyAlignment="1">
      <alignment horizontal="right"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164" fontId="5" fillId="5" borderId="4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164" fontId="8" fillId="7" borderId="2" xfId="0" applyNumberFormat="1" applyFont="1" applyFill="1" applyBorder="1" applyAlignment="1">
      <alignment horizontal="right" vertical="center" wrapText="1"/>
    </xf>
    <xf numFmtId="164" fontId="8" fillId="7" borderId="3" xfId="0" applyNumberFormat="1" applyFont="1" applyFill="1" applyBorder="1" applyAlignment="1">
      <alignment horizontal="right" vertical="center" wrapText="1"/>
    </xf>
    <xf numFmtId="164" fontId="8" fillId="7" borderId="4" xfId="0" applyNumberFormat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6" fillId="2" borderId="32" xfId="0" applyNumberFormat="1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21" xfId="0" applyFont="1" applyBorder="1" applyAlignment="1" applyProtection="1">
      <alignment vertical="top" wrapText="1"/>
      <protection locked="0"/>
    </xf>
    <xf numFmtId="0" fontId="5" fillId="0" borderId="2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vertical="top" wrapText="1"/>
      <protection locked="0"/>
    </xf>
    <xf numFmtId="0" fontId="20" fillId="0" borderId="23" xfId="0" applyFont="1" applyBorder="1" applyAlignment="1" applyProtection="1">
      <alignment vertical="top" wrapText="1"/>
      <protection locked="0"/>
    </xf>
    <xf numFmtId="0" fontId="20" fillId="0" borderId="21" xfId="0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0" fillId="0" borderId="11" xfId="0" applyFont="1" applyBorder="1" applyAlignment="1" applyProtection="1">
      <alignment vertical="top" wrapText="1"/>
      <protection locked="0"/>
    </xf>
    <xf numFmtId="0" fontId="20" fillId="0" borderId="8" xfId="0" applyFont="1" applyBorder="1" applyAlignment="1" applyProtection="1">
      <alignment vertical="top" wrapText="1"/>
      <protection locked="0"/>
    </xf>
    <xf numFmtId="0" fontId="20" fillId="0" borderId="29" xfId="0" applyFont="1" applyBorder="1" applyAlignment="1" applyProtection="1">
      <alignment vertical="top" wrapText="1"/>
      <protection locked="0"/>
    </xf>
    <xf numFmtId="0" fontId="20" fillId="0" borderId="27" xfId="0" applyFont="1" applyBorder="1" applyAlignment="1" applyProtection="1">
      <alignment vertical="top" wrapText="1"/>
      <protection locked="0"/>
    </xf>
    <xf numFmtId="0" fontId="20" fillId="0" borderId="28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top" wrapText="1"/>
      <protection locked="0"/>
    </xf>
    <xf numFmtId="0" fontId="20" fillId="0" borderId="9" xfId="0" applyFont="1" applyBorder="1" applyAlignment="1" applyProtection="1">
      <alignment vertical="top"/>
      <protection locked="0"/>
    </xf>
    <xf numFmtId="0" fontId="20" fillId="0" borderId="24" xfId="0" applyFont="1" applyBorder="1" applyAlignment="1" applyProtection="1">
      <alignment vertical="top"/>
      <protection locked="0"/>
    </xf>
    <xf numFmtId="0" fontId="20" fillId="0" borderId="5" xfId="0" applyFont="1" applyBorder="1" applyAlignment="1" applyProtection="1">
      <alignment vertical="top"/>
      <protection locked="0"/>
    </xf>
    <xf numFmtId="0" fontId="20" fillId="0" borderId="26" xfId="0" applyFont="1" applyBorder="1" applyAlignment="1" applyProtection="1">
      <alignment vertical="top"/>
      <protection locked="0"/>
    </xf>
    <xf numFmtId="0" fontId="20" fillId="0" borderId="30" xfId="0" applyFont="1" applyBorder="1" applyAlignment="1" applyProtection="1">
      <alignment vertical="top"/>
      <protection locked="0"/>
    </xf>
    <xf numFmtId="0" fontId="20" fillId="0" borderId="31" xfId="0" applyFont="1" applyBorder="1" applyAlignment="1" applyProtection="1">
      <alignment vertical="top"/>
      <protection locked="0"/>
    </xf>
    <xf numFmtId="4" fontId="6" fillId="2" borderId="2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27" fillId="3" borderId="8" xfId="0" applyFont="1" applyFill="1" applyBorder="1" applyAlignment="1" applyProtection="1">
      <alignment horizontal="left" vertical="center" wrapText="1"/>
    </xf>
    <xf numFmtId="0" fontId="27" fillId="3" borderId="0" xfId="0" applyFont="1" applyFill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 wrapText="1"/>
    </xf>
    <xf numFmtId="164" fontId="0" fillId="2" borderId="0" xfId="0" applyNumberFormat="1" applyFill="1" applyAlignment="1" applyProtection="1">
      <alignment horizontal="right" vertical="center" wrapText="1"/>
    </xf>
    <xf numFmtId="0" fontId="30" fillId="2" borderId="8" xfId="0" applyFont="1" applyFill="1" applyBorder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30" fillId="2" borderId="0" xfId="0" applyFont="1" applyFill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29" fillId="2" borderId="0" xfId="0" applyFont="1" applyFill="1" applyAlignment="1" applyProtection="1">
      <alignment horizontal="right" vertical="center" wrapText="1"/>
    </xf>
    <xf numFmtId="0" fontId="0" fillId="2" borderId="8" xfId="0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164" fontId="0" fillId="2" borderId="0" xfId="0" applyNumberFormat="1" applyFill="1" applyAlignment="1" applyProtection="1">
      <alignment horizontal="right" vertical="center"/>
    </xf>
    <xf numFmtId="0" fontId="0" fillId="2" borderId="0" xfId="0" applyFill="1" applyAlignment="1" applyProtection="1">
      <alignment horizontal="left" vertical="center"/>
    </xf>
    <xf numFmtId="0" fontId="27" fillId="2" borderId="8" xfId="0" applyFont="1" applyFill="1" applyBorder="1" applyAlignment="1" applyProtection="1">
      <alignment horizontal="left" vertical="center" wrapText="1"/>
    </xf>
    <xf numFmtId="0" fontId="27" fillId="2" borderId="0" xfId="0" applyFont="1" applyFill="1" applyAlignment="1" applyProtection="1">
      <alignment horizontal="left" vertical="center" wrapText="1"/>
    </xf>
    <xf numFmtId="0" fontId="27" fillId="2" borderId="0" xfId="0" applyFont="1" applyFill="1" applyAlignment="1" applyProtection="1">
      <alignment horizontal="center" vertical="center" wrapText="1"/>
    </xf>
    <xf numFmtId="164" fontId="27" fillId="2" borderId="13" xfId="0" applyNumberFormat="1" applyFont="1" applyFill="1" applyBorder="1" applyAlignment="1" applyProtection="1">
      <alignment horizontal="right" vertical="center" wrapText="1"/>
    </xf>
    <xf numFmtId="0" fontId="27" fillId="2" borderId="14" xfId="0" applyFont="1" applyFill="1" applyBorder="1" applyAlignment="1" applyProtection="1">
      <alignment horizontal="left" vertical="center" wrapText="1"/>
    </xf>
    <xf numFmtId="0" fontId="29" fillId="2" borderId="0" xfId="0" applyFont="1" applyFill="1" applyAlignment="1" applyProtection="1">
      <alignment horizontal="right" vertical="center" wrapText="1"/>
    </xf>
    <xf numFmtId="0" fontId="29" fillId="2" borderId="8" xfId="0" applyFont="1" applyFill="1" applyBorder="1" applyAlignment="1" applyProtection="1">
      <alignment horizontal="right" vertical="center" wrapText="1"/>
    </xf>
    <xf numFmtId="0" fontId="0" fillId="2" borderId="8" xfId="0" applyFill="1" applyBorder="1" applyAlignment="1" applyProtection="1">
      <alignment horizontal="right" vertical="center" wrapText="1"/>
    </xf>
    <xf numFmtId="0" fontId="0" fillId="2" borderId="0" xfId="0" applyFill="1" applyAlignment="1" applyProtection="1">
      <alignment horizontal="right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left" vertical="center" wrapText="1"/>
    </xf>
  </cellXfs>
  <cellStyles count="2">
    <cellStyle name="Hiperłącze" xfId="1" builtinId="8"/>
    <cellStyle name="Normalny" xfId="0" builtinId="0"/>
  </cellStyles>
  <dxfs count="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7620</xdr:rowOff>
        </xdr:from>
        <xdr:to>
          <xdr:col>9</xdr:col>
          <xdr:colOff>821055</xdr:colOff>
          <xdr:row>6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Wymiana nieefektywnych, pozaklasowych źródeł ciepła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</xdr:row>
          <xdr:rowOff>342900</xdr:rowOff>
        </xdr:from>
        <xdr:to>
          <xdr:col>9</xdr:col>
          <xdr:colOff>742950</xdr:colOff>
          <xdr:row>6</xdr:row>
          <xdr:rowOff>592455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Termomodernizacja budynków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</xdr:row>
          <xdr:rowOff>655320</xdr:rowOff>
        </xdr:from>
        <xdr:to>
          <xdr:col>9</xdr:col>
          <xdr:colOff>706755</xdr:colOff>
          <xdr:row>6</xdr:row>
          <xdr:rowOff>891540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Zwiększanie udziału ciepła sieciowego w sektorze mieszkaniowym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38100</xdr:rowOff>
        </xdr:from>
        <xdr:to>
          <xdr:col>9</xdr:col>
          <xdr:colOff>819150</xdr:colOff>
          <xdr:row>8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Zadanie realizowane jest/będzie z zastosowaniem innowacyjnych rozwiązań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7"/>
  <sheetViews>
    <sheetView tabSelected="1" view="pageBreakPreview" topLeftCell="A7" zoomScale="85" zoomScaleNormal="100" zoomScaleSheetLayoutView="85" workbookViewId="0">
      <selection activeCell="K14" sqref="K14:N15"/>
    </sheetView>
  </sheetViews>
  <sheetFormatPr defaultRowHeight="14.4" x14ac:dyDescent="0.3"/>
  <cols>
    <col min="2" max="10" width="13.6640625" customWidth="1"/>
    <col min="11" max="14" width="15.6640625" customWidth="1"/>
    <col min="15" max="15" width="0" hidden="1" customWidth="1"/>
  </cols>
  <sheetData>
    <row r="1" spans="2:15" ht="14.4" customHeight="1" x14ac:dyDescent="0.3">
      <c r="B1" s="65" t="s">
        <v>124</v>
      </c>
      <c r="C1" s="65"/>
      <c r="D1" s="65"/>
      <c r="E1" s="65"/>
      <c r="F1" s="65"/>
      <c r="G1" s="65"/>
      <c r="H1" s="65"/>
      <c r="I1" s="65"/>
      <c r="J1" s="65"/>
    </row>
    <row r="2" spans="2:15" x14ac:dyDescent="0.3">
      <c r="B2" s="65"/>
      <c r="C2" s="65"/>
      <c r="D2" s="65"/>
      <c r="E2" s="65"/>
      <c r="F2" s="65"/>
      <c r="G2" s="65"/>
      <c r="H2" s="65"/>
      <c r="I2" s="65"/>
      <c r="J2" s="65"/>
    </row>
    <row r="3" spans="2:15" x14ac:dyDescent="0.3">
      <c r="B3" s="65"/>
      <c r="C3" s="65"/>
      <c r="D3" s="65"/>
      <c r="E3" s="65"/>
      <c r="F3" s="65"/>
      <c r="G3" s="65"/>
      <c r="H3" s="65"/>
      <c r="I3" s="65"/>
      <c r="J3" s="65"/>
    </row>
    <row r="4" spans="2:15" ht="15" thickBot="1" x14ac:dyDescent="0.35">
      <c r="B4" s="32"/>
      <c r="C4" s="32"/>
      <c r="D4" s="32"/>
      <c r="E4" s="32"/>
      <c r="F4" s="32"/>
      <c r="G4" s="32"/>
      <c r="H4" s="32"/>
      <c r="I4" s="66" t="s">
        <v>147</v>
      </c>
      <c r="J4" s="66"/>
    </row>
    <row r="5" spans="2:15" ht="38.4" customHeight="1" thickBot="1" x14ac:dyDescent="0.35">
      <c r="B5" s="217" t="s">
        <v>141</v>
      </c>
      <c r="C5" s="218"/>
      <c r="D5" s="218"/>
      <c r="E5" s="218"/>
      <c r="F5" s="218"/>
      <c r="G5" s="218"/>
      <c r="H5" s="218"/>
      <c r="I5" s="218"/>
      <c r="J5" s="218"/>
    </row>
    <row r="6" spans="2:15" ht="22.2" customHeight="1" x14ac:dyDescent="0.3">
      <c r="B6" s="219" t="s">
        <v>145</v>
      </c>
      <c r="C6" s="219"/>
      <c r="D6" s="219"/>
      <c r="E6" s="219"/>
      <c r="F6" s="219"/>
      <c r="G6" s="219"/>
      <c r="H6" s="219"/>
      <c r="I6" s="219"/>
      <c r="J6" s="219"/>
    </row>
    <row r="7" spans="2:15" ht="73.8" customHeight="1" x14ac:dyDescent="0.3">
      <c r="B7" s="83"/>
      <c r="C7" s="83"/>
      <c r="D7" s="83"/>
      <c r="E7" s="83"/>
      <c r="F7" s="83"/>
      <c r="G7" s="83"/>
      <c r="H7" s="83"/>
      <c r="I7" s="83"/>
      <c r="J7" s="83"/>
      <c r="K7" s="35"/>
      <c r="L7" s="35"/>
    </row>
    <row r="8" spans="2:15" ht="17.399999999999999" customHeight="1" x14ac:dyDescent="0.3">
      <c r="B8" s="84" t="s">
        <v>146</v>
      </c>
      <c r="C8" s="84"/>
      <c r="D8" s="84"/>
      <c r="E8" s="84"/>
      <c r="F8" s="84"/>
      <c r="G8" s="84"/>
      <c r="H8" s="84"/>
      <c r="I8" s="84"/>
      <c r="J8" s="84"/>
      <c r="K8" s="35"/>
      <c r="L8" s="35"/>
    </row>
    <row r="9" spans="2:15" ht="24" customHeight="1" x14ac:dyDescent="0.3">
      <c r="B9" s="84"/>
      <c r="C9" s="84"/>
      <c r="D9" s="84"/>
      <c r="E9" s="84"/>
      <c r="F9" s="84"/>
      <c r="G9" s="84"/>
      <c r="H9" s="84"/>
      <c r="I9" s="84"/>
      <c r="J9" s="84"/>
      <c r="K9" s="35"/>
      <c r="L9" s="35"/>
    </row>
    <row r="10" spans="2:15" ht="24.9" customHeight="1" x14ac:dyDescent="0.3">
      <c r="B10" s="191" t="s">
        <v>142</v>
      </c>
      <c r="C10" s="192"/>
      <c r="D10" s="192"/>
      <c r="E10" s="192"/>
      <c r="F10" s="192"/>
      <c r="G10" s="192"/>
      <c r="H10" s="192"/>
      <c r="I10" s="192"/>
      <c r="J10" s="192"/>
    </row>
    <row r="11" spans="2:15" ht="24.9" customHeight="1" x14ac:dyDescent="0.3">
      <c r="B11" s="215" t="s">
        <v>143</v>
      </c>
      <c r="C11" s="216"/>
      <c r="D11" s="216"/>
      <c r="E11" s="79"/>
      <c r="F11" s="79"/>
      <c r="G11" s="79"/>
      <c r="H11" s="79"/>
      <c r="I11" s="79"/>
      <c r="J11" s="79"/>
      <c r="L11" s="33"/>
      <c r="M11" s="33"/>
      <c r="N11" s="33"/>
    </row>
    <row r="12" spans="2:15" ht="24.9" customHeight="1" x14ac:dyDescent="0.3">
      <c r="B12" s="215" t="s">
        <v>1</v>
      </c>
      <c r="C12" s="216"/>
      <c r="D12" s="216"/>
      <c r="E12" s="79"/>
      <c r="F12" s="79"/>
      <c r="G12" s="79"/>
      <c r="H12" s="79"/>
      <c r="I12" s="79"/>
      <c r="J12" s="79"/>
      <c r="K12" s="34"/>
      <c r="L12" s="33"/>
      <c r="M12" s="33"/>
      <c r="N12" s="33"/>
      <c r="O12" t="s">
        <v>41</v>
      </c>
    </row>
    <row r="13" spans="2:15" ht="24.9" customHeight="1" x14ac:dyDescent="0.3">
      <c r="B13" s="215" t="s">
        <v>120</v>
      </c>
      <c r="C13" s="216"/>
      <c r="D13" s="216"/>
      <c r="E13" s="80"/>
      <c r="F13" s="79"/>
      <c r="G13" s="79"/>
      <c r="H13" s="79"/>
      <c r="I13" s="79"/>
      <c r="J13" s="79"/>
      <c r="K13" s="34"/>
      <c r="L13" s="33"/>
      <c r="M13" s="33"/>
      <c r="N13" s="33"/>
      <c r="O13" t="s">
        <v>46</v>
      </c>
    </row>
    <row r="14" spans="2:15" ht="24.9" customHeight="1" x14ac:dyDescent="0.3">
      <c r="B14" s="215" t="s">
        <v>109</v>
      </c>
      <c r="C14" s="216"/>
      <c r="D14" s="216"/>
      <c r="E14" s="79"/>
      <c r="F14" s="79"/>
      <c r="G14" s="79"/>
      <c r="H14" s="79"/>
      <c r="I14" s="79"/>
      <c r="J14" s="79"/>
      <c r="K14" s="75" t="s">
        <v>108</v>
      </c>
      <c r="L14" s="76"/>
      <c r="M14" s="76"/>
      <c r="N14" s="76"/>
    </row>
    <row r="15" spans="2:15" ht="90.6" customHeight="1" x14ac:dyDescent="0.3">
      <c r="B15" s="214" t="s">
        <v>114</v>
      </c>
      <c r="C15" s="213"/>
      <c r="D15" s="213"/>
      <c r="E15" s="77"/>
      <c r="F15" s="77"/>
      <c r="G15" s="213" t="s">
        <v>100</v>
      </c>
      <c r="H15" s="213"/>
      <c r="I15" s="213"/>
      <c r="J15" s="31"/>
      <c r="K15" s="75"/>
      <c r="L15" s="76"/>
      <c r="M15" s="76"/>
      <c r="N15" s="76"/>
    </row>
    <row r="16" spans="2:15" ht="24.9" customHeight="1" x14ac:dyDescent="0.3">
      <c r="B16" s="191" t="s">
        <v>144</v>
      </c>
      <c r="C16" s="192"/>
      <c r="D16" s="192"/>
      <c r="E16" s="192"/>
      <c r="F16" s="192"/>
      <c r="G16" s="192"/>
      <c r="H16" s="192"/>
      <c r="I16" s="192"/>
      <c r="J16" s="192"/>
    </row>
    <row r="17" spans="2:22" ht="46.8" customHeight="1" x14ac:dyDescent="0.3">
      <c r="B17" s="193" t="s">
        <v>74</v>
      </c>
      <c r="C17" s="194" t="s">
        <v>75</v>
      </c>
      <c r="D17" s="194"/>
      <c r="E17" s="194"/>
      <c r="F17" s="194"/>
      <c r="G17" s="194"/>
      <c r="H17" s="194"/>
      <c r="I17" s="194"/>
      <c r="J17" s="195" t="s">
        <v>159</v>
      </c>
      <c r="K17" s="69"/>
      <c r="L17" s="70"/>
      <c r="M17" s="70"/>
      <c r="N17" s="70"/>
    </row>
    <row r="18" spans="2:22" ht="46.8" customHeight="1" x14ac:dyDescent="0.3">
      <c r="B18" s="193">
        <v>1</v>
      </c>
      <c r="C18" s="194" t="str">
        <f>IF('B-01'!$E$4&lt;&gt;"",'B-01'!$E$4,"")</f>
        <v/>
      </c>
      <c r="D18" s="194"/>
      <c r="E18" s="194"/>
      <c r="F18" s="194"/>
      <c r="G18" s="194"/>
      <c r="H18" s="194"/>
      <c r="I18" s="194"/>
      <c r="J18" s="196" t="str">
        <f>IF('B-01'!$I$7&lt;&gt;"",'B-01'!$I$7,"")</f>
        <v/>
      </c>
    </row>
    <row r="19" spans="2:22" ht="22.2" customHeight="1" x14ac:dyDescent="0.3">
      <c r="B19" s="191" t="s">
        <v>115</v>
      </c>
      <c r="C19" s="192"/>
      <c r="D19" s="192"/>
      <c r="E19" s="192"/>
      <c r="F19" s="192"/>
      <c r="G19" s="192"/>
      <c r="H19" s="192"/>
      <c r="I19" s="192"/>
      <c r="J19" s="192"/>
    </row>
    <row r="20" spans="2:22" ht="24.9" customHeight="1" x14ac:dyDescent="0.3">
      <c r="B20" s="197" t="s">
        <v>76</v>
      </c>
      <c r="C20" s="198"/>
      <c r="D20" s="198"/>
      <c r="E20" s="198"/>
      <c r="F20" s="198"/>
      <c r="G20" s="198"/>
      <c r="H20" s="199" t="s">
        <v>77</v>
      </c>
      <c r="I20" s="198" t="s">
        <v>78</v>
      </c>
      <c r="J20" s="198"/>
    </row>
    <row r="21" spans="2:22" ht="16.8" customHeight="1" x14ac:dyDescent="0.3">
      <c r="B21" s="200" t="s">
        <v>80</v>
      </c>
      <c r="C21" s="194"/>
      <c r="D21" s="194"/>
      <c r="E21" s="194"/>
      <c r="F21" s="194"/>
      <c r="G21" s="194"/>
      <c r="H21" s="195" t="s">
        <v>81</v>
      </c>
      <c r="I21" s="196">
        <f>'B-01'!N46</f>
        <v>0</v>
      </c>
      <c r="J21" s="201" t="s">
        <v>70</v>
      </c>
    </row>
    <row r="22" spans="2:22" ht="17.399999999999999" customHeight="1" x14ac:dyDescent="0.3">
      <c r="B22" s="200" t="s">
        <v>82</v>
      </c>
      <c r="C22" s="194"/>
      <c r="D22" s="194"/>
      <c r="E22" s="194"/>
      <c r="F22" s="194"/>
      <c r="G22" s="194"/>
      <c r="H22" s="202" t="s">
        <v>83</v>
      </c>
      <c r="I22" s="196">
        <f>'B-01'!N44</f>
        <v>0</v>
      </c>
      <c r="J22" s="201" t="s">
        <v>65</v>
      </c>
      <c r="K22" s="69"/>
      <c r="L22" s="70"/>
      <c r="M22" s="70"/>
      <c r="N22" s="70"/>
    </row>
    <row r="23" spans="2:22" ht="17.399999999999999" customHeight="1" x14ac:dyDescent="0.3">
      <c r="B23" s="200" t="s">
        <v>95</v>
      </c>
      <c r="C23" s="194"/>
      <c r="D23" s="194"/>
      <c r="E23" s="194"/>
      <c r="F23" s="194"/>
      <c r="G23" s="194"/>
      <c r="H23" s="195" t="s">
        <v>79</v>
      </c>
      <c r="I23" s="203">
        <f>IF('B-01'!$J$39="TAK",1,0)</f>
        <v>0</v>
      </c>
      <c r="J23" s="201" t="s">
        <v>2</v>
      </c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</row>
    <row r="24" spans="2:22" ht="18.600000000000001" customHeight="1" x14ac:dyDescent="0.3">
      <c r="B24" s="204" t="s">
        <v>94</v>
      </c>
      <c r="C24" s="205"/>
      <c r="D24" s="205"/>
      <c r="E24" s="205"/>
      <c r="F24" s="205"/>
      <c r="G24" s="205"/>
      <c r="H24" s="195" t="s">
        <v>84</v>
      </c>
      <c r="I24" s="206">
        <f>'B-01'!N47</f>
        <v>0</v>
      </c>
      <c r="J24" s="207" t="s">
        <v>92</v>
      </c>
    </row>
    <row r="25" spans="2:22" ht="39.9" customHeight="1" x14ac:dyDescent="0.3">
      <c r="B25" s="191" t="s">
        <v>116</v>
      </c>
      <c r="C25" s="192"/>
      <c r="D25" s="192"/>
      <c r="E25" s="192"/>
      <c r="F25" s="192"/>
      <c r="G25" s="192"/>
      <c r="H25" s="192"/>
      <c r="I25" s="192"/>
      <c r="J25" s="192"/>
      <c r="K25" s="73"/>
      <c r="L25" s="74"/>
      <c r="M25" s="74"/>
      <c r="N25" s="74"/>
    </row>
    <row r="26" spans="2:22" ht="24.9" customHeight="1" x14ac:dyDescent="0.3">
      <c r="B26" s="197" t="s">
        <v>85</v>
      </c>
      <c r="C26" s="198"/>
      <c r="D26" s="198"/>
      <c r="E26" s="198"/>
      <c r="F26" s="198"/>
      <c r="G26" s="198"/>
      <c r="H26" s="199" t="s">
        <v>77</v>
      </c>
      <c r="I26" s="198" t="s">
        <v>86</v>
      </c>
      <c r="J26" s="198"/>
    </row>
    <row r="27" spans="2:22" ht="21.6" customHeight="1" x14ac:dyDescent="0.3">
      <c r="B27" s="200" t="s">
        <v>87</v>
      </c>
      <c r="C27" s="194"/>
      <c r="D27" s="194"/>
      <c r="E27" s="194"/>
      <c r="F27" s="194"/>
      <c r="G27" s="194"/>
      <c r="H27" s="195" t="s">
        <v>88</v>
      </c>
      <c r="I27" s="196" t="str">
        <f>IF(('B-01'!$F$29)/1000&gt;0,('B-01'!$F$29)/1000,"0,0")</f>
        <v>0,0</v>
      </c>
      <c r="J27" s="201" t="s">
        <v>89</v>
      </c>
      <c r="K27" s="71"/>
      <c r="L27" s="72"/>
      <c r="M27" s="72"/>
      <c r="N27" s="72"/>
    </row>
    <row r="28" spans="2:22" ht="18.600000000000001" customHeight="1" x14ac:dyDescent="0.3">
      <c r="B28" s="200" t="s">
        <v>90</v>
      </c>
      <c r="C28" s="194"/>
      <c r="D28" s="194"/>
      <c r="E28" s="194"/>
      <c r="F28" s="194"/>
      <c r="G28" s="194"/>
      <c r="H28" s="195" t="s">
        <v>88</v>
      </c>
      <c r="I28" s="196">
        <f>('B-01'!$M$28)/1000</f>
        <v>0</v>
      </c>
      <c r="J28" s="201" t="s">
        <v>89</v>
      </c>
    </row>
    <row r="29" spans="2:22" ht="18" customHeight="1" thickBot="1" x14ac:dyDescent="0.35">
      <c r="B29" s="200" t="s">
        <v>99</v>
      </c>
      <c r="C29" s="194"/>
      <c r="D29" s="194"/>
      <c r="E29" s="194"/>
      <c r="F29" s="194"/>
      <c r="G29" s="194"/>
      <c r="H29" s="195" t="s">
        <v>88</v>
      </c>
      <c r="I29" s="196">
        <f>'B-01'!$M$29/1000</f>
        <v>0</v>
      </c>
      <c r="J29" s="201" t="s">
        <v>89</v>
      </c>
    </row>
    <row r="30" spans="2:22" ht="18.600000000000001" customHeight="1" thickBot="1" x14ac:dyDescent="0.35">
      <c r="B30" s="208" t="s">
        <v>117</v>
      </c>
      <c r="C30" s="209"/>
      <c r="D30" s="209"/>
      <c r="E30" s="209"/>
      <c r="F30" s="209"/>
      <c r="G30" s="209"/>
      <c r="H30" s="210" t="s">
        <v>119</v>
      </c>
      <c r="I30" s="211" t="str">
        <f>IFERROR((1-(('B-01'!$N$25)/('B-01'!$H$25)))*100,"-")</f>
        <v>-</v>
      </c>
      <c r="J30" s="212" t="s">
        <v>118</v>
      </c>
      <c r="K30" s="67"/>
      <c r="L30" s="68"/>
      <c r="M30" s="68"/>
      <c r="N30" s="68"/>
      <c r="O30" s="68"/>
      <c r="P30" s="68"/>
    </row>
    <row r="31" spans="2:22" ht="21" customHeight="1" x14ac:dyDescent="0.3">
      <c r="B31" s="200" t="s">
        <v>91</v>
      </c>
      <c r="C31" s="194"/>
      <c r="D31" s="194"/>
      <c r="E31" s="194"/>
      <c r="F31" s="194"/>
      <c r="G31" s="194"/>
      <c r="H31" s="195" t="s">
        <v>158</v>
      </c>
      <c r="I31" s="196">
        <f>'B-01'!$M$30</f>
        <v>0</v>
      </c>
      <c r="J31" s="201" t="s">
        <v>40</v>
      </c>
    </row>
    <row r="32" spans="2:22" ht="24.9" customHeight="1" x14ac:dyDescent="0.3">
      <c r="B32" s="87" t="s">
        <v>138</v>
      </c>
      <c r="C32" s="88"/>
      <c r="D32" s="88"/>
      <c r="E32" s="88"/>
      <c r="F32" s="88"/>
      <c r="G32" s="88"/>
      <c r="H32" s="88"/>
      <c r="I32" s="88"/>
      <c r="J32" s="88"/>
    </row>
    <row r="33" spans="2:10" ht="31.2" customHeight="1" x14ac:dyDescent="0.3">
      <c r="B33" s="87"/>
      <c r="C33" s="88"/>
      <c r="D33" s="88"/>
      <c r="E33" s="88"/>
      <c r="F33" s="88"/>
      <c r="G33" s="88"/>
      <c r="H33" s="88"/>
      <c r="I33" s="88"/>
      <c r="J33" s="88"/>
    </row>
    <row r="34" spans="2:10" ht="24.9" customHeight="1" x14ac:dyDescent="0.3">
      <c r="B34" s="85" t="s">
        <v>101</v>
      </c>
      <c r="C34" s="81"/>
      <c r="D34" s="81"/>
      <c r="E34" s="81"/>
      <c r="F34" s="81"/>
      <c r="G34" s="81" t="s">
        <v>102</v>
      </c>
      <c r="H34" s="81"/>
      <c r="I34" s="81"/>
      <c r="J34" s="81"/>
    </row>
    <row r="35" spans="2:10" ht="24.9" customHeight="1" x14ac:dyDescent="0.3">
      <c r="B35" s="85"/>
      <c r="C35" s="81"/>
      <c r="D35" s="81"/>
      <c r="E35" s="81"/>
      <c r="F35" s="81"/>
      <c r="G35" s="81"/>
      <c r="H35" s="81"/>
      <c r="I35" s="81"/>
      <c r="J35" s="81"/>
    </row>
    <row r="36" spans="2:10" ht="24.9" customHeight="1" x14ac:dyDescent="0.3">
      <c r="B36" s="86"/>
      <c r="C36" s="82"/>
      <c r="D36" s="82"/>
      <c r="E36" s="82"/>
      <c r="F36" s="82"/>
      <c r="G36" s="82"/>
      <c r="H36" s="82"/>
      <c r="I36" s="82"/>
      <c r="J36" s="82"/>
    </row>
    <row r="37" spans="2:10" ht="160.19999999999999" customHeight="1" x14ac:dyDescent="0.3">
      <c r="B37" s="78" t="s">
        <v>135</v>
      </c>
      <c r="C37" s="78"/>
      <c r="D37" s="78"/>
      <c r="E37" s="78"/>
      <c r="F37" s="78"/>
      <c r="G37" s="78"/>
      <c r="H37" s="78"/>
      <c r="I37" s="78"/>
      <c r="J37" s="78"/>
    </row>
  </sheetData>
  <sheetProtection algorithmName="SHA-512" hashValue="9FbH0wgxyKXRdeKSFpYBs/LTFr3YRWpUfT3mUnc31dthOT6oFLMdfT8xuzMlvMBq8Gsn/WuhaBBKXQ8sBe70Ug==" saltValue="ImQlwGpR9mv5lchjZI6ZHw==" spinCount="100000" sheet="1" objects="1" scenarios="1"/>
  <mergeCells count="48">
    <mergeCell ref="B7:J7"/>
    <mergeCell ref="B8:J8"/>
    <mergeCell ref="B9:J9"/>
    <mergeCell ref="B34:F36"/>
    <mergeCell ref="B31:G31"/>
    <mergeCell ref="B32:J33"/>
    <mergeCell ref="B29:G29"/>
    <mergeCell ref="B30:G30"/>
    <mergeCell ref="B28:G28"/>
    <mergeCell ref="B27:G27"/>
    <mergeCell ref="K23:V23"/>
    <mergeCell ref="B24:G24"/>
    <mergeCell ref="B25:J25"/>
    <mergeCell ref="B23:G23"/>
    <mergeCell ref="B26:G26"/>
    <mergeCell ref="I26:J26"/>
    <mergeCell ref="B37:J37"/>
    <mergeCell ref="C17:I17"/>
    <mergeCell ref="B5:J5"/>
    <mergeCell ref="B10:J10"/>
    <mergeCell ref="B11:D11"/>
    <mergeCell ref="E11:J11"/>
    <mergeCell ref="B12:D12"/>
    <mergeCell ref="E12:J12"/>
    <mergeCell ref="B13:D13"/>
    <mergeCell ref="E13:J13"/>
    <mergeCell ref="B14:D14"/>
    <mergeCell ref="E14:J14"/>
    <mergeCell ref="B16:J16"/>
    <mergeCell ref="C18:I18"/>
    <mergeCell ref="G34:J36"/>
    <mergeCell ref="B6:J6"/>
    <mergeCell ref="B1:J3"/>
    <mergeCell ref="I4:J4"/>
    <mergeCell ref="K30:P30"/>
    <mergeCell ref="K22:N22"/>
    <mergeCell ref="K27:N27"/>
    <mergeCell ref="K17:N17"/>
    <mergeCell ref="K25:N25"/>
    <mergeCell ref="K14:N15"/>
    <mergeCell ref="B15:D15"/>
    <mergeCell ref="E15:F15"/>
    <mergeCell ref="G15:I15"/>
    <mergeCell ref="B21:G21"/>
    <mergeCell ref="B22:G22"/>
    <mergeCell ref="B19:J19"/>
    <mergeCell ref="B20:G20"/>
    <mergeCell ref="I20:J20"/>
  </mergeCells>
  <dataValidations count="1">
    <dataValidation type="list" allowBlank="1" showInputMessage="1" showErrorMessage="1" promptTitle="Wybierz z listy:" sqref="E15:F15" xr:uid="{00000000-0002-0000-0000-000000000000}">
      <formula1>$O$12:$O$13</formula1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portrait" horizontalDpi="1200" verticalDpi="1200" r:id="rId1"/>
  <ignoredErrors>
    <ignoredError sqref="I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6</xdr:row>
                    <xdr:rowOff>342900</xdr:rowOff>
                  </from>
                  <to>
                    <xdr:col>9</xdr:col>
                    <xdr:colOff>731520</xdr:colOff>
                    <xdr:row>6</xdr:row>
                    <xdr:rowOff>601980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6</xdr:row>
                    <xdr:rowOff>655320</xdr:rowOff>
                  </from>
                  <to>
                    <xdr:col>9</xdr:col>
                    <xdr:colOff>716280</xdr:colOff>
                    <xdr:row>6</xdr:row>
                    <xdr:rowOff>899160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38100</xdr:rowOff>
                  </from>
                  <to>
                    <xdr:col>9</xdr:col>
                    <xdr:colOff>807720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46"/>
  <sheetViews>
    <sheetView view="pageBreakPreview" topLeftCell="F13" zoomScale="115" zoomScaleNormal="100" zoomScaleSheetLayoutView="115" workbookViewId="0">
      <selection activeCell="M17" sqref="M17"/>
    </sheetView>
  </sheetViews>
  <sheetFormatPr defaultRowHeight="14.4" x14ac:dyDescent="0.3"/>
  <cols>
    <col min="2" max="2" width="18.109375" customWidth="1"/>
    <col min="3" max="14" width="14.6640625" customWidth="1"/>
    <col min="15" max="19" width="15.6640625" customWidth="1"/>
    <col min="20" max="20" width="79" customWidth="1"/>
    <col min="21" max="21" width="68.6640625" hidden="1" customWidth="1"/>
  </cols>
  <sheetData>
    <row r="2" spans="2:21" ht="50.25" customHeight="1" x14ac:dyDescent="0.3">
      <c r="B2" s="98" t="s">
        <v>110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2:21" ht="24.9" customHeight="1" x14ac:dyDescent="0.3">
      <c r="B3" s="101" t="s">
        <v>140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29"/>
      <c r="P3" s="30"/>
      <c r="Q3" s="30"/>
      <c r="R3" s="30"/>
      <c r="S3" s="25"/>
    </row>
    <row r="4" spans="2:21" ht="48" customHeight="1" x14ac:dyDescent="0.3">
      <c r="B4" s="102" t="s">
        <v>0</v>
      </c>
      <c r="C4" s="102"/>
      <c r="D4" s="102"/>
      <c r="E4" s="91"/>
      <c r="F4" s="92"/>
      <c r="G4" s="92"/>
      <c r="H4" s="92"/>
      <c r="I4" s="93" t="s">
        <v>157</v>
      </c>
      <c r="J4" s="93"/>
      <c r="K4" s="93"/>
      <c r="L4" s="93"/>
      <c r="M4" s="94"/>
      <c r="N4" s="95"/>
      <c r="O4" s="96" t="s">
        <v>148</v>
      </c>
      <c r="P4" s="97"/>
      <c r="Q4" s="97"/>
      <c r="R4" s="30"/>
      <c r="S4" s="25"/>
    </row>
    <row r="5" spans="2:21" ht="39.9" customHeight="1" x14ac:dyDescent="0.3">
      <c r="B5" s="110" t="s">
        <v>96</v>
      </c>
      <c r="C5" s="111"/>
      <c r="D5" s="112"/>
      <c r="E5" s="105"/>
      <c r="F5" s="106"/>
      <c r="G5" s="108" t="s">
        <v>97</v>
      </c>
      <c r="H5" s="109"/>
      <c r="I5" s="92"/>
      <c r="J5" s="92"/>
      <c r="K5" s="108" t="s">
        <v>98</v>
      </c>
      <c r="L5" s="109"/>
      <c r="M5" s="92"/>
      <c r="N5" s="107"/>
      <c r="O5" s="29"/>
      <c r="P5" s="30"/>
      <c r="Q5" s="30"/>
      <c r="R5" s="30"/>
      <c r="S5" s="25"/>
    </row>
    <row r="6" spans="2:21" ht="33" customHeight="1" x14ac:dyDescent="0.3">
      <c r="B6" s="102" t="s">
        <v>107</v>
      </c>
      <c r="C6" s="102"/>
      <c r="D6" s="102"/>
      <c r="E6" s="105"/>
      <c r="F6" s="106"/>
      <c r="G6" s="113" t="s">
        <v>4</v>
      </c>
      <c r="H6" s="113"/>
      <c r="I6" s="114"/>
      <c r="J6" s="114"/>
      <c r="K6" s="114"/>
      <c r="L6" s="114"/>
      <c r="M6" s="114"/>
      <c r="N6" s="114"/>
      <c r="O6" s="89" t="s">
        <v>106</v>
      </c>
      <c r="P6" s="90"/>
      <c r="Q6" s="90"/>
      <c r="R6" s="90"/>
      <c r="S6" s="13"/>
      <c r="U6" s="10" t="s">
        <v>5</v>
      </c>
    </row>
    <row r="7" spans="2:21" ht="55.8" customHeight="1" x14ac:dyDescent="0.3">
      <c r="B7" s="102" t="s">
        <v>3</v>
      </c>
      <c r="C7" s="102"/>
      <c r="D7" s="102"/>
      <c r="E7" s="103"/>
      <c r="F7" s="103"/>
      <c r="G7" s="104" t="s">
        <v>151</v>
      </c>
      <c r="H7" s="104"/>
      <c r="I7" s="7"/>
      <c r="J7" s="36" t="s">
        <v>149</v>
      </c>
      <c r="K7" s="104" t="s">
        <v>150</v>
      </c>
      <c r="L7" s="104"/>
      <c r="M7" s="7"/>
      <c r="N7" s="36" t="s">
        <v>149</v>
      </c>
      <c r="O7" s="89"/>
      <c r="P7" s="90"/>
      <c r="Q7" s="90"/>
      <c r="R7" s="90"/>
      <c r="S7" s="13"/>
      <c r="U7" s="10" t="s">
        <v>6</v>
      </c>
    </row>
    <row r="8" spans="2:21" ht="28.2" customHeight="1" x14ac:dyDescent="0.3">
      <c r="B8" s="122" t="s">
        <v>139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4"/>
      <c r="O8" s="51"/>
      <c r="P8" s="50" t="s">
        <v>14</v>
      </c>
      <c r="Q8" s="50" t="s">
        <v>15</v>
      </c>
      <c r="R8" s="50" t="s">
        <v>16</v>
      </c>
      <c r="S8" s="52"/>
      <c r="T8" s="115"/>
    </row>
    <row r="9" spans="2:21" ht="31.2" customHeight="1" x14ac:dyDescent="0.3">
      <c r="B9" s="37"/>
      <c r="C9" s="125" t="s">
        <v>153</v>
      </c>
      <c r="D9" s="125"/>
      <c r="E9" s="125"/>
      <c r="F9" s="125"/>
      <c r="G9" s="125"/>
      <c r="H9" s="125"/>
      <c r="I9" s="126" t="s">
        <v>152</v>
      </c>
      <c r="J9" s="126"/>
      <c r="K9" s="126"/>
      <c r="L9" s="126"/>
      <c r="M9" s="126"/>
      <c r="N9" s="126"/>
      <c r="O9" s="53">
        <v>1.1000000000000001</v>
      </c>
      <c r="P9" s="54">
        <v>74.099999999999994</v>
      </c>
      <c r="Q9" s="54">
        <f>P9*3.6</f>
        <v>266.76</v>
      </c>
      <c r="R9" s="54">
        <f>Q9/1000</f>
        <v>0.26676</v>
      </c>
      <c r="S9" s="55" t="s">
        <v>126</v>
      </c>
      <c r="T9" s="115"/>
      <c r="U9" s="13"/>
    </row>
    <row r="10" spans="2:21" ht="64.2" customHeight="1" x14ac:dyDescent="0.3">
      <c r="B10" s="37" t="s">
        <v>7</v>
      </c>
      <c r="C10" s="38" t="s">
        <v>8</v>
      </c>
      <c r="D10" s="38" t="s">
        <v>9</v>
      </c>
      <c r="E10" s="38" t="s">
        <v>10</v>
      </c>
      <c r="F10" s="38" t="s">
        <v>11</v>
      </c>
      <c r="G10" s="38" t="s">
        <v>12</v>
      </c>
      <c r="H10" s="39" t="s">
        <v>13</v>
      </c>
      <c r="I10" s="40" t="s">
        <v>8</v>
      </c>
      <c r="J10" s="40" t="s">
        <v>9</v>
      </c>
      <c r="K10" s="40" t="s">
        <v>10</v>
      </c>
      <c r="L10" s="40" t="s">
        <v>11</v>
      </c>
      <c r="M10" s="40" t="s">
        <v>12</v>
      </c>
      <c r="N10" s="40" t="s">
        <v>13</v>
      </c>
      <c r="O10" s="53">
        <v>1.1000000000000001</v>
      </c>
      <c r="P10" s="54">
        <v>56.16</v>
      </c>
      <c r="Q10" s="54">
        <f t="shared" ref="Q10:Q15" si="0">P10*3.6</f>
        <v>202.17599999999999</v>
      </c>
      <c r="R10" s="54">
        <f t="shared" ref="R10:R17" si="1">Q10/1000</f>
        <v>0.20217599999999999</v>
      </c>
      <c r="S10" s="55" t="s">
        <v>127</v>
      </c>
      <c r="T10" s="115"/>
      <c r="U10" s="13"/>
    </row>
    <row r="11" spans="2:21" ht="20.100000000000001" customHeight="1" x14ac:dyDescent="0.3">
      <c r="B11" s="41" t="s">
        <v>17</v>
      </c>
      <c r="C11" s="6"/>
      <c r="D11" s="6"/>
      <c r="E11" s="6"/>
      <c r="F11" s="6"/>
      <c r="G11" s="6"/>
      <c r="H11" s="11">
        <f>SUM(C11:G11)</f>
        <v>0</v>
      </c>
      <c r="I11" s="6"/>
      <c r="J11" s="6"/>
      <c r="K11" s="6"/>
      <c r="L11" s="6"/>
      <c r="M11" s="6"/>
      <c r="N11" s="12">
        <f>SUM(I11:M11)</f>
        <v>0</v>
      </c>
      <c r="O11" s="53">
        <v>1.1000000000000001</v>
      </c>
      <c r="P11" s="54">
        <v>63.1</v>
      </c>
      <c r="Q11" s="54">
        <f t="shared" si="0"/>
        <v>227.16</v>
      </c>
      <c r="R11" s="54">
        <f t="shared" si="1"/>
        <v>0.22716</v>
      </c>
      <c r="S11" s="55" t="s">
        <v>128</v>
      </c>
      <c r="T11" s="115"/>
      <c r="U11" s="13"/>
    </row>
    <row r="12" spans="2:21" ht="20.100000000000001" customHeight="1" x14ac:dyDescent="0.3">
      <c r="B12" s="41" t="s">
        <v>18</v>
      </c>
      <c r="C12" s="6"/>
      <c r="D12" s="6"/>
      <c r="E12" s="6"/>
      <c r="F12" s="6"/>
      <c r="G12" s="6"/>
      <c r="H12" s="11">
        <f t="shared" ref="H12:H19" si="2">SUM(C12:G12)</f>
        <v>0</v>
      </c>
      <c r="I12" s="6"/>
      <c r="J12" s="6"/>
      <c r="K12" s="6"/>
      <c r="L12" s="26"/>
      <c r="M12" s="6"/>
      <c r="N12" s="12">
        <f t="shared" ref="N12:N19" si="3">SUM(I12:M12)</f>
        <v>0</v>
      </c>
      <c r="O12" s="53">
        <v>1.1000000000000001</v>
      </c>
      <c r="P12" s="54">
        <v>94.04</v>
      </c>
      <c r="Q12" s="54">
        <f t="shared" si="0"/>
        <v>338.54400000000004</v>
      </c>
      <c r="R12" s="54">
        <f t="shared" si="1"/>
        <v>0.33854400000000007</v>
      </c>
      <c r="S12" s="55" t="s">
        <v>129</v>
      </c>
      <c r="T12" s="115"/>
      <c r="U12" s="13"/>
    </row>
    <row r="13" spans="2:21" ht="20.100000000000001" customHeight="1" x14ac:dyDescent="0.3">
      <c r="B13" s="41" t="s">
        <v>19</v>
      </c>
      <c r="C13" s="6"/>
      <c r="D13" s="6"/>
      <c r="E13" s="6"/>
      <c r="F13" s="6"/>
      <c r="G13" s="6"/>
      <c r="H13" s="11">
        <f t="shared" si="2"/>
        <v>0</v>
      </c>
      <c r="I13" s="6"/>
      <c r="J13" s="6"/>
      <c r="K13" s="6"/>
      <c r="L13" s="26" t="s">
        <v>125</v>
      </c>
      <c r="M13" s="6"/>
      <c r="N13" s="12">
        <f t="shared" si="3"/>
        <v>0</v>
      </c>
      <c r="O13" s="53">
        <v>0.2</v>
      </c>
      <c r="P13" s="54">
        <v>0</v>
      </c>
      <c r="Q13" s="54">
        <f t="shared" si="0"/>
        <v>0</v>
      </c>
      <c r="R13" s="54">
        <f t="shared" si="1"/>
        <v>0</v>
      </c>
      <c r="S13" s="55" t="s">
        <v>130</v>
      </c>
      <c r="T13" s="56" t="s">
        <v>22</v>
      </c>
      <c r="U13" s="13"/>
    </row>
    <row r="14" spans="2:21" ht="20.100000000000001" customHeight="1" x14ac:dyDescent="0.3">
      <c r="B14" s="41" t="s">
        <v>20</v>
      </c>
      <c r="C14" s="6"/>
      <c r="D14" s="6"/>
      <c r="E14" s="6"/>
      <c r="F14" s="6"/>
      <c r="G14" s="6"/>
      <c r="H14" s="11">
        <f t="shared" si="2"/>
        <v>0</v>
      </c>
      <c r="I14" s="6"/>
      <c r="J14" s="6"/>
      <c r="K14" s="6"/>
      <c r="L14" s="6"/>
      <c r="M14" s="6"/>
      <c r="N14" s="12">
        <f t="shared" si="3"/>
        <v>0</v>
      </c>
      <c r="O14" s="21">
        <v>0</v>
      </c>
      <c r="P14" s="22">
        <v>0</v>
      </c>
      <c r="Q14" s="22">
        <f t="shared" si="0"/>
        <v>0</v>
      </c>
      <c r="R14" s="57">
        <f t="shared" si="1"/>
        <v>0</v>
      </c>
      <c r="S14" s="58" t="s">
        <v>131</v>
      </c>
      <c r="T14" s="59" t="s">
        <v>24</v>
      </c>
    </row>
    <row r="15" spans="2:21" ht="20.100000000000001" customHeight="1" x14ac:dyDescent="0.3">
      <c r="B15" s="41" t="s">
        <v>21</v>
      </c>
      <c r="C15" s="6"/>
      <c r="D15" s="6"/>
      <c r="E15" s="6"/>
      <c r="F15" s="6"/>
      <c r="G15" s="6"/>
      <c r="H15" s="11">
        <f t="shared" si="2"/>
        <v>0</v>
      </c>
      <c r="I15" s="6"/>
      <c r="J15" s="6"/>
      <c r="K15" s="6"/>
      <c r="L15" s="6"/>
      <c r="M15" s="6"/>
      <c r="N15" s="12">
        <f t="shared" si="3"/>
        <v>0</v>
      </c>
      <c r="O15" s="21">
        <v>0.8</v>
      </c>
      <c r="P15" s="22">
        <v>94.93</v>
      </c>
      <c r="Q15" s="54">
        <f t="shared" si="0"/>
        <v>341.74800000000005</v>
      </c>
      <c r="R15" s="54">
        <f t="shared" si="1"/>
        <v>0.34174800000000005</v>
      </c>
      <c r="S15" s="24" t="s">
        <v>132</v>
      </c>
      <c r="T15" s="59" t="s">
        <v>26</v>
      </c>
    </row>
    <row r="16" spans="2:21" ht="22.8" customHeight="1" x14ac:dyDescent="0.3">
      <c r="B16" s="1" t="s">
        <v>23</v>
      </c>
      <c r="C16" s="6"/>
      <c r="D16" s="6"/>
      <c r="E16" s="6"/>
      <c r="F16" s="6"/>
      <c r="G16" s="6"/>
      <c r="H16" s="11">
        <f>SUM(C16:G16)</f>
        <v>0</v>
      </c>
      <c r="I16" s="6"/>
      <c r="J16" s="6"/>
      <c r="K16" s="6"/>
      <c r="L16" s="6"/>
      <c r="M16" s="6"/>
      <c r="N16" s="12">
        <f>SUM(I16:M16)</f>
        <v>0</v>
      </c>
      <c r="O16" s="53">
        <v>2.5</v>
      </c>
      <c r="P16" s="54"/>
      <c r="Q16" s="54">
        <v>553</v>
      </c>
      <c r="R16" s="54">
        <f t="shared" si="1"/>
        <v>0.55300000000000005</v>
      </c>
      <c r="S16" s="24" t="s">
        <v>133</v>
      </c>
      <c r="T16" s="8" t="s">
        <v>28</v>
      </c>
    </row>
    <row r="17" spans="2:21" ht="26.4" customHeight="1" x14ac:dyDescent="0.3">
      <c r="B17" s="41" t="s">
        <v>25</v>
      </c>
      <c r="C17" s="6"/>
      <c r="D17" s="6"/>
      <c r="E17" s="6"/>
      <c r="F17" s="6"/>
      <c r="G17" s="6"/>
      <c r="H17" s="11">
        <f>SUM(C17:G17)</f>
        <v>0</v>
      </c>
      <c r="I17" s="6"/>
      <c r="J17" s="6"/>
      <c r="K17" s="6"/>
      <c r="L17" s="6"/>
      <c r="M17" s="6"/>
      <c r="N17" s="12">
        <f>SUM(I17:M17)</f>
        <v>0</v>
      </c>
      <c r="O17" s="53">
        <v>2.5</v>
      </c>
      <c r="P17" s="54"/>
      <c r="Q17" s="54">
        <v>553</v>
      </c>
      <c r="R17" s="54">
        <f t="shared" si="1"/>
        <v>0.55300000000000005</v>
      </c>
      <c r="S17" s="24" t="s">
        <v>134</v>
      </c>
      <c r="T17" s="8" t="s">
        <v>29</v>
      </c>
    </row>
    <row r="18" spans="2:21" ht="25.2" customHeight="1" x14ac:dyDescent="0.3">
      <c r="B18" s="41" t="s">
        <v>27</v>
      </c>
      <c r="C18" s="6"/>
      <c r="D18" s="6"/>
      <c r="E18" s="6"/>
      <c r="F18" s="6"/>
      <c r="G18" s="6"/>
      <c r="H18" s="11">
        <f t="shared" si="2"/>
        <v>0</v>
      </c>
      <c r="I18" s="6"/>
      <c r="J18" s="6"/>
      <c r="K18" s="6"/>
      <c r="L18" s="6"/>
      <c r="M18" s="6"/>
      <c r="N18" s="12">
        <f t="shared" si="3"/>
        <v>0</v>
      </c>
      <c r="O18" s="23"/>
      <c r="P18" s="24"/>
      <c r="Q18" s="24"/>
      <c r="R18" s="24"/>
      <c r="S18" s="24"/>
      <c r="T18" s="8"/>
    </row>
    <row r="19" spans="2:21" ht="28.2" customHeight="1" x14ac:dyDescent="0.3">
      <c r="B19" s="41" t="s">
        <v>121</v>
      </c>
      <c r="C19" s="6"/>
      <c r="D19" s="6"/>
      <c r="E19" s="6"/>
      <c r="F19" s="6"/>
      <c r="G19" s="6"/>
      <c r="H19" s="11">
        <f t="shared" si="2"/>
        <v>0</v>
      </c>
      <c r="I19" s="6"/>
      <c r="J19" s="6"/>
      <c r="K19" s="6"/>
      <c r="L19" s="6"/>
      <c r="M19" s="6"/>
      <c r="N19" s="12">
        <f t="shared" si="3"/>
        <v>0</v>
      </c>
      <c r="O19" s="60">
        <f>H21-N21</f>
        <v>0</v>
      </c>
      <c r="P19" s="61" t="s">
        <v>31</v>
      </c>
      <c r="Q19" s="61"/>
      <c r="R19" s="14"/>
      <c r="S19" s="14"/>
      <c r="T19" s="70"/>
      <c r="U19" s="13"/>
    </row>
    <row r="20" spans="2:21" ht="20.100000000000001" customHeight="1" x14ac:dyDescent="0.3">
      <c r="B20" s="127" t="s">
        <v>122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9"/>
      <c r="O20" s="60">
        <f>H22-N22</f>
        <v>0</v>
      </c>
      <c r="P20" s="61" t="s">
        <v>31</v>
      </c>
      <c r="Q20" s="61"/>
      <c r="R20" s="14"/>
      <c r="S20" s="14"/>
      <c r="T20" s="70"/>
      <c r="U20" s="13"/>
    </row>
    <row r="21" spans="2:21" ht="20.100000000000001" customHeight="1" thickBot="1" x14ac:dyDescent="0.35">
      <c r="B21" s="116" t="s">
        <v>30</v>
      </c>
      <c r="C21" s="117"/>
      <c r="D21" s="117"/>
      <c r="E21" s="117"/>
      <c r="F21" s="117"/>
      <c r="G21" s="118"/>
      <c r="H21" s="11">
        <f>SUM(H11:H17)</f>
        <v>0</v>
      </c>
      <c r="I21" s="119" t="s">
        <v>30</v>
      </c>
      <c r="J21" s="120"/>
      <c r="K21" s="120"/>
      <c r="L21" s="120"/>
      <c r="M21" s="121"/>
      <c r="N21" s="12">
        <f>SUM(N11:N17)</f>
        <v>0</v>
      </c>
      <c r="O21" s="60">
        <f>N23-H23</f>
        <v>0</v>
      </c>
      <c r="P21" s="61" t="s">
        <v>31</v>
      </c>
      <c r="Q21" s="61"/>
      <c r="R21" s="14"/>
      <c r="S21" s="14"/>
      <c r="T21" s="70"/>
      <c r="U21" s="13"/>
    </row>
    <row r="22" spans="2:21" ht="20.100000000000001" customHeight="1" x14ac:dyDescent="0.3">
      <c r="B22" s="116" t="s">
        <v>32</v>
      </c>
      <c r="C22" s="117"/>
      <c r="D22" s="117"/>
      <c r="E22" s="117"/>
      <c r="F22" s="117"/>
      <c r="G22" s="118"/>
      <c r="H22" s="11">
        <f>H18</f>
        <v>0</v>
      </c>
      <c r="I22" s="119" t="s">
        <v>32</v>
      </c>
      <c r="J22" s="120"/>
      <c r="K22" s="120"/>
      <c r="L22" s="120"/>
      <c r="M22" s="121"/>
      <c r="N22" s="12">
        <f>N18</f>
        <v>0</v>
      </c>
      <c r="O22" s="60">
        <f>H24-N24</f>
        <v>0</v>
      </c>
      <c r="P22" s="62" t="s">
        <v>31</v>
      </c>
      <c r="Q22" s="130" t="s">
        <v>123</v>
      </c>
      <c r="R22" s="131"/>
      <c r="S22" s="27"/>
      <c r="T22" s="70"/>
    </row>
    <row r="23" spans="2:21" ht="20.100000000000001" customHeight="1" thickBot="1" x14ac:dyDescent="0.35">
      <c r="B23" s="116" t="s">
        <v>33</v>
      </c>
      <c r="C23" s="117"/>
      <c r="D23" s="117"/>
      <c r="E23" s="117"/>
      <c r="F23" s="117"/>
      <c r="G23" s="118"/>
      <c r="H23" s="11">
        <f>H19</f>
        <v>0</v>
      </c>
      <c r="I23" s="119" t="s">
        <v>34</v>
      </c>
      <c r="J23" s="120"/>
      <c r="K23" s="120"/>
      <c r="L23" s="120"/>
      <c r="M23" s="121"/>
      <c r="N23" s="12">
        <f>N19</f>
        <v>0</v>
      </c>
      <c r="O23" s="60">
        <f>H25-N25</f>
        <v>0</v>
      </c>
      <c r="P23" s="62" t="s">
        <v>31</v>
      </c>
      <c r="Q23" s="63" t="str">
        <f>IFERROR((1-(N25/H25))*100,"-")</f>
        <v>-</v>
      </c>
      <c r="R23" s="64" t="s">
        <v>118</v>
      </c>
      <c r="S23" s="28"/>
      <c r="T23" s="70"/>
    </row>
    <row r="24" spans="2:21" ht="20.100000000000001" customHeight="1" x14ac:dyDescent="0.3">
      <c r="B24" s="116" t="s">
        <v>35</v>
      </c>
      <c r="C24" s="117"/>
      <c r="D24" s="117"/>
      <c r="E24" s="117"/>
      <c r="F24" s="117"/>
      <c r="G24" s="118"/>
      <c r="H24" s="11">
        <f>SUM(H11:H18)</f>
        <v>0</v>
      </c>
      <c r="I24" s="141" t="s">
        <v>36</v>
      </c>
      <c r="J24" s="141"/>
      <c r="K24" s="141"/>
      <c r="L24" s="141"/>
      <c r="M24" s="141"/>
      <c r="N24" s="12">
        <f>SUM(N11:N18)</f>
        <v>0</v>
      </c>
      <c r="O24" s="60">
        <f>H26-N26</f>
        <v>0</v>
      </c>
      <c r="P24" s="62" t="s">
        <v>40</v>
      </c>
      <c r="Q24" s="62"/>
      <c r="T24" s="70"/>
    </row>
    <row r="25" spans="2:21" ht="20.100000000000001" customHeight="1" x14ac:dyDescent="0.3">
      <c r="B25" s="116" t="s">
        <v>103</v>
      </c>
      <c r="C25" s="117"/>
      <c r="D25" s="117"/>
      <c r="E25" s="117"/>
      <c r="F25" s="117"/>
      <c r="G25" s="118"/>
      <c r="H25" s="11">
        <f>H11*$O$9+H12*$O$10+H13*$O$11+H14*$O$12+H15*$O$13+H17*$O$15+H18*$O$16-H19*$O$17+H16*$O$14</f>
        <v>0</v>
      </c>
      <c r="I25" s="141" t="s">
        <v>103</v>
      </c>
      <c r="J25" s="141"/>
      <c r="K25" s="141"/>
      <c r="L25" s="141"/>
      <c r="M25" s="141"/>
      <c r="N25" s="12">
        <f>N11*$O$9+N12*$O$10+N13*$O$11+N14*$O$12+N15*$O$13+N17*$O$15+N18*$O$16-N19*$O$17+N16*$O$14</f>
        <v>0</v>
      </c>
      <c r="O25" s="60"/>
      <c r="P25" s="62"/>
      <c r="Q25" s="62"/>
    </row>
    <row r="26" spans="2:21" ht="24.9" customHeight="1" x14ac:dyDescent="0.3">
      <c r="B26" s="116" t="s">
        <v>154</v>
      </c>
      <c r="C26" s="117"/>
      <c r="D26" s="117"/>
      <c r="E26" s="117"/>
      <c r="F26" s="117"/>
      <c r="G26" s="118"/>
      <c r="H26" s="11">
        <f>(H11*$R$9+H12*$R$10+H13*$R$11+H14*$R$12+H15*$R$13+H16*$R$14+H17*$R$15+H18*$R$16-H19*$R$17)/1000</f>
        <v>0</v>
      </c>
      <c r="I26" s="141" t="s">
        <v>154</v>
      </c>
      <c r="J26" s="141"/>
      <c r="K26" s="141"/>
      <c r="L26" s="141"/>
      <c r="M26" s="141"/>
      <c r="N26" s="12">
        <f>(N11*$R$9+N12*$R$10+N13*$R$11+N14*$R$12+N15*$R$13+N16*$R$14+N17*$R$15+N18*$R$16-N19*$R$17)/1000</f>
        <v>0</v>
      </c>
      <c r="O26" s="60"/>
      <c r="P26" s="10"/>
      <c r="Q26" s="10"/>
    </row>
    <row r="27" spans="2:21" ht="24.9" customHeight="1" x14ac:dyDescent="0.3">
      <c r="B27" s="132" t="s">
        <v>105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4"/>
      <c r="O27" s="60"/>
      <c r="P27" s="10"/>
      <c r="Q27" s="10"/>
    </row>
    <row r="28" spans="2:21" ht="24.9" customHeight="1" x14ac:dyDescent="0.3">
      <c r="B28" s="135" t="s">
        <v>37</v>
      </c>
      <c r="C28" s="136"/>
      <c r="D28" s="136"/>
      <c r="E28" s="137"/>
      <c r="F28" s="42">
        <f>O19</f>
        <v>0</v>
      </c>
      <c r="G28" s="43" t="s">
        <v>31</v>
      </c>
      <c r="H28" s="138" t="s">
        <v>38</v>
      </c>
      <c r="I28" s="139"/>
      <c r="J28" s="139"/>
      <c r="K28" s="139"/>
      <c r="L28" s="140"/>
      <c r="M28" s="42">
        <f>O22</f>
        <v>0</v>
      </c>
      <c r="N28" s="44" t="s">
        <v>31</v>
      </c>
      <c r="O28" s="60"/>
      <c r="P28" s="10"/>
      <c r="Q28" s="10"/>
    </row>
    <row r="29" spans="2:21" ht="22.8" customHeight="1" x14ac:dyDescent="0.3">
      <c r="B29" s="135" t="s">
        <v>39</v>
      </c>
      <c r="C29" s="136"/>
      <c r="D29" s="136"/>
      <c r="E29" s="137"/>
      <c r="F29" s="42">
        <f>O20</f>
        <v>0</v>
      </c>
      <c r="G29" s="43" t="s">
        <v>31</v>
      </c>
      <c r="H29" s="138" t="s">
        <v>104</v>
      </c>
      <c r="I29" s="139"/>
      <c r="J29" s="139"/>
      <c r="K29" s="139"/>
      <c r="L29" s="140"/>
      <c r="M29" s="42">
        <f>O23</f>
        <v>0</v>
      </c>
      <c r="N29" s="44" t="s">
        <v>31</v>
      </c>
      <c r="U29" s="15" t="s">
        <v>41</v>
      </c>
    </row>
    <row r="30" spans="2:21" ht="24.9" customHeight="1" x14ac:dyDescent="0.3">
      <c r="B30" s="135" t="s">
        <v>93</v>
      </c>
      <c r="C30" s="136"/>
      <c r="D30" s="136"/>
      <c r="E30" s="137"/>
      <c r="F30" s="42">
        <f>O21</f>
        <v>0</v>
      </c>
      <c r="G30" s="43" t="s">
        <v>31</v>
      </c>
      <c r="H30" s="138" t="s">
        <v>155</v>
      </c>
      <c r="I30" s="139"/>
      <c r="J30" s="139"/>
      <c r="K30" s="139"/>
      <c r="L30" s="140"/>
      <c r="M30" s="42">
        <f>O24</f>
        <v>0</v>
      </c>
      <c r="N30" s="44" t="s">
        <v>40</v>
      </c>
      <c r="U30" s="15" t="s">
        <v>46</v>
      </c>
    </row>
    <row r="31" spans="2:21" ht="50.1" customHeight="1" x14ac:dyDescent="0.3">
      <c r="B31" s="142" t="s">
        <v>137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U31" s="15" t="s">
        <v>51</v>
      </c>
    </row>
    <row r="32" spans="2:21" ht="29.4" customHeight="1" x14ac:dyDescent="0.3">
      <c r="B32" s="144" t="s">
        <v>42</v>
      </c>
      <c r="C32" s="146" t="s">
        <v>43</v>
      </c>
      <c r="D32" s="146"/>
      <c r="E32" s="146"/>
      <c r="F32" s="146"/>
      <c r="G32" s="147" t="s">
        <v>44</v>
      </c>
      <c r="H32" s="147"/>
      <c r="I32" s="147"/>
      <c r="J32" s="147"/>
      <c r="K32" s="148" t="s">
        <v>45</v>
      </c>
      <c r="L32" s="148"/>
      <c r="M32" s="148"/>
      <c r="N32" s="148"/>
      <c r="O32" s="163" t="s">
        <v>136</v>
      </c>
      <c r="P32" s="164"/>
      <c r="Q32" s="16"/>
      <c r="R32" s="16"/>
      <c r="S32" s="16"/>
      <c r="U32" s="15" t="s">
        <v>52</v>
      </c>
    </row>
    <row r="33" spans="2:19" ht="54" customHeight="1" x14ac:dyDescent="0.3">
      <c r="B33" s="145"/>
      <c r="C33" s="146"/>
      <c r="D33" s="146"/>
      <c r="E33" s="146"/>
      <c r="F33" s="146"/>
      <c r="G33" s="147" t="s">
        <v>47</v>
      </c>
      <c r="H33" s="147"/>
      <c r="I33" s="147"/>
      <c r="J33" s="45" t="s">
        <v>48</v>
      </c>
      <c r="K33" s="148" t="s">
        <v>49</v>
      </c>
      <c r="L33" s="148"/>
      <c r="M33" s="46" t="s">
        <v>156</v>
      </c>
      <c r="N33" s="46" t="s">
        <v>50</v>
      </c>
      <c r="O33" s="163"/>
      <c r="P33" s="164"/>
      <c r="Q33" s="16"/>
      <c r="R33" s="16"/>
      <c r="S33" s="16"/>
    </row>
    <row r="34" spans="2:19" ht="39.6" customHeight="1" x14ac:dyDescent="0.3">
      <c r="B34" s="9">
        <v>1</v>
      </c>
      <c r="C34" s="150" t="s">
        <v>111</v>
      </c>
      <c r="D34" s="150"/>
      <c r="E34" s="150"/>
      <c r="F34" s="150"/>
      <c r="G34" s="149"/>
      <c r="H34" s="149"/>
      <c r="I34" s="149"/>
      <c r="J34" s="2"/>
      <c r="K34" s="114"/>
      <c r="L34" s="114"/>
      <c r="M34" s="3"/>
      <c r="N34" s="20" t="s">
        <v>52</v>
      </c>
      <c r="O34" s="163"/>
      <c r="P34" s="164"/>
      <c r="Q34" s="16"/>
      <c r="R34" s="16"/>
      <c r="S34" s="16"/>
    </row>
    <row r="35" spans="2:19" ht="39.6" customHeight="1" x14ac:dyDescent="0.3">
      <c r="B35" s="9">
        <v>2</v>
      </c>
      <c r="C35" s="150" t="s">
        <v>53</v>
      </c>
      <c r="D35" s="150"/>
      <c r="E35" s="150"/>
      <c r="F35" s="150"/>
      <c r="G35" s="149"/>
      <c r="H35" s="149"/>
      <c r="I35" s="149"/>
      <c r="J35" s="2"/>
      <c r="K35" s="114"/>
      <c r="L35" s="114"/>
      <c r="M35" s="3"/>
      <c r="N35" s="20"/>
      <c r="O35" s="163"/>
      <c r="P35" s="164"/>
      <c r="Q35" s="16"/>
      <c r="R35" s="16"/>
      <c r="S35" s="16"/>
    </row>
    <row r="36" spans="2:19" ht="36" customHeight="1" x14ac:dyDescent="0.3">
      <c r="B36" s="9">
        <v>3</v>
      </c>
      <c r="C36" s="150" t="s">
        <v>54</v>
      </c>
      <c r="D36" s="150"/>
      <c r="E36" s="150"/>
      <c r="F36" s="150"/>
      <c r="G36" s="149"/>
      <c r="H36" s="149"/>
      <c r="I36" s="149"/>
      <c r="J36" s="2"/>
      <c r="K36" s="114"/>
      <c r="L36" s="114"/>
      <c r="M36" s="3"/>
      <c r="N36" s="20"/>
      <c r="O36" s="163"/>
      <c r="P36" s="164"/>
      <c r="Q36" s="16"/>
      <c r="R36" s="16"/>
      <c r="S36" s="16"/>
    </row>
    <row r="37" spans="2:19" ht="36.6" customHeight="1" x14ac:dyDescent="0.3">
      <c r="B37" s="9">
        <v>4</v>
      </c>
      <c r="C37" s="150" t="s">
        <v>55</v>
      </c>
      <c r="D37" s="150"/>
      <c r="E37" s="150"/>
      <c r="F37" s="150"/>
      <c r="G37" s="149"/>
      <c r="H37" s="149"/>
      <c r="I37" s="149"/>
      <c r="J37" s="2"/>
      <c r="K37" s="114"/>
      <c r="L37" s="114"/>
      <c r="M37" s="3"/>
      <c r="N37" s="20"/>
    </row>
    <row r="38" spans="2:19" ht="39.6" customHeight="1" x14ac:dyDescent="0.3">
      <c r="B38" s="9">
        <v>5</v>
      </c>
      <c r="C38" s="150" t="s">
        <v>56</v>
      </c>
      <c r="D38" s="150"/>
      <c r="E38" s="150"/>
      <c r="F38" s="150"/>
      <c r="G38" s="149"/>
      <c r="H38" s="149"/>
      <c r="I38" s="149"/>
      <c r="J38" s="2"/>
      <c r="K38" s="114"/>
      <c r="L38" s="114"/>
      <c r="M38" s="3"/>
      <c r="N38" s="20"/>
    </row>
    <row r="39" spans="2:19" ht="39.6" customHeight="1" x14ac:dyDescent="0.3">
      <c r="B39" s="9">
        <v>6</v>
      </c>
      <c r="C39" s="150" t="s">
        <v>57</v>
      </c>
      <c r="D39" s="150"/>
      <c r="E39" s="150"/>
      <c r="F39" s="150"/>
      <c r="G39" s="149"/>
      <c r="H39" s="149"/>
      <c r="I39" s="149"/>
      <c r="J39" s="2"/>
      <c r="K39" s="114"/>
      <c r="L39" s="114"/>
      <c r="M39" s="114"/>
      <c r="N39" s="114"/>
    </row>
    <row r="40" spans="2:19" ht="39.6" customHeight="1" x14ac:dyDescent="0.3">
      <c r="B40" s="9">
        <v>7</v>
      </c>
      <c r="C40" s="150" t="s">
        <v>58</v>
      </c>
      <c r="D40" s="150"/>
      <c r="E40" s="150"/>
      <c r="F40" s="150"/>
      <c r="G40" s="149"/>
      <c r="H40" s="149"/>
      <c r="I40" s="149"/>
      <c r="J40" s="2"/>
      <c r="K40" s="114"/>
      <c r="L40" s="114"/>
      <c r="M40" s="114"/>
      <c r="N40" s="114"/>
    </row>
    <row r="41" spans="2:19" ht="39.6" customHeight="1" x14ac:dyDescent="0.3">
      <c r="B41" s="9">
        <v>8</v>
      </c>
      <c r="C41" s="150" t="s">
        <v>59</v>
      </c>
      <c r="D41" s="150"/>
      <c r="E41" s="150"/>
      <c r="F41" s="150"/>
      <c r="G41" s="149"/>
      <c r="H41" s="149"/>
      <c r="I41" s="149"/>
      <c r="J41" s="2"/>
      <c r="K41" s="114"/>
      <c r="L41" s="114"/>
      <c r="M41" s="114"/>
      <c r="N41" s="114"/>
    </row>
    <row r="42" spans="2:19" ht="39.9" customHeight="1" x14ac:dyDescent="0.3">
      <c r="B42" s="9">
        <v>9</v>
      </c>
      <c r="C42" s="150" t="s">
        <v>60</v>
      </c>
      <c r="D42" s="150"/>
      <c r="E42" s="150"/>
      <c r="F42" s="150"/>
      <c r="G42" s="149"/>
      <c r="H42" s="149"/>
      <c r="I42" s="149"/>
      <c r="J42" s="2"/>
      <c r="K42" s="114"/>
      <c r="L42" s="114"/>
      <c r="M42" s="114"/>
      <c r="N42" s="114"/>
    </row>
    <row r="43" spans="2:19" ht="39.9" customHeight="1" x14ac:dyDescent="0.3">
      <c r="B43" s="9">
        <v>10</v>
      </c>
      <c r="C43" s="150" t="s">
        <v>61</v>
      </c>
      <c r="D43" s="150"/>
      <c r="E43" s="150"/>
      <c r="F43" s="150"/>
      <c r="G43" s="149"/>
      <c r="H43" s="149"/>
      <c r="I43" s="149"/>
      <c r="J43" s="2"/>
      <c r="K43" s="114"/>
      <c r="L43" s="114"/>
      <c r="M43" s="114"/>
      <c r="N43" s="114"/>
      <c r="O43" s="17"/>
    </row>
    <row r="44" spans="2:19" ht="39.9" customHeight="1" x14ac:dyDescent="0.3">
      <c r="B44" s="9">
        <v>11</v>
      </c>
      <c r="C44" s="157" t="s">
        <v>62</v>
      </c>
      <c r="D44" s="158" t="s">
        <v>63</v>
      </c>
      <c r="E44" s="159"/>
      <c r="F44" s="159"/>
      <c r="G44" s="159"/>
      <c r="H44" s="159"/>
      <c r="I44" s="160"/>
      <c r="J44" s="2"/>
      <c r="K44" s="155"/>
      <c r="L44" s="156"/>
      <c r="M44" s="49" t="s">
        <v>64</v>
      </c>
      <c r="N44" s="3"/>
      <c r="O44" s="17"/>
    </row>
    <row r="45" spans="2:19" ht="39.9" customHeight="1" x14ac:dyDescent="0.3">
      <c r="B45" s="9">
        <v>12</v>
      </c>
      <c r="C45" s="157"/>
      <c r="D45" s="158" t="s">
        <v>66</v>
      </c>
      <c r="E45" s="159"/>
      <c r="F45" s="159"/>
      <c r="G45" s="159"/>
      <c r="H45" s="159"/>
      <c r="I45" s="160"/>
      <c r="J45" s="2"/>
      <c r="K45" s="155"/>
      <c r="L45" s="156"/>
      <c r="M45" s="49" t="s">
        <v>67</v>
      </c>
      <c r="N45" s="3"/>
      <c r="O45" s="10"/>
    </row>
    <row r="46" spans="2:19" ht="39.9" customHeight="1" x14ac:dyDescent="0.3">
      <c r="B46" s="9">
        <v>13</v>
      </c>
      <c r="C46" s="157"/>
      <c r="D46" s="158" t="s">
        <v>68</v>
      </c>
      <c r="E46" s="159"/>
      <c r="F46" s="159"/>
      <c r="G46" s="159"/>
      <c r="H46" s="159"/>
      <c r="I46" s="160"/>
      <c r="J46" s="2"/>
      <c r="K46" s="155"/>
      <c r="L46" s="156"/>
      <c r="M46" s="48" t="s">
        <v>69</v>
      </c>
      <c r="N46" s="3"/>
      <c r="O46" s="10"/>
    </row>
    <row r="47" spans="2:19" ht="39.9" customHeight="1" x14ac:dyDescent="0.3">
      <c r="B47" s="9">
        <v>14</v>
      </c>
      <c r="C47" s="157"/>
      <c r="D47" s="152" t="s">
        <v>71</v>
      </c>
      <c r="E47" s="153"/>
      <c r="F47" s="153"/>
      <c r="G47" s="153"/>
      <c r="H47" s="153"/>
      <c r="I47" s="154"/>
      <c r="J47" s="2"/>
      <c r="K47" s="155"/>
      <c r="L47" s="156"/>
      <c r="M47" s="47" t="s">
        <v>72</v>
      </c>
      <c r="N47" s="5"/>
      <c r="O47" s="10"/>
    </row>
    <row r="48" spans="2:19" ht="24.9" hidden="1" customHeight="1" x14ac:dyDescent="0.3">
      <c r="B48" s="18">
        <v>16</v>
      </c>
      <c r="C48" s="188" t="s">
        <v>112</v>
      </c>
      <c r="D48" s="189"/>
      <c r="E48" s="189"/>
      <c r="F48" s="190"/>
      <c r="G48" s="4"/>
      <c r="H48" s="162"/>
      <c r="I48" s="162"/>
      <c r="J48" s="162"/>
      <c r="K48" s="162"/>
      <c r="L48" s="162"/>
      <c r="M48" s="162"/>
      <c r="N48" s="162"/>
    </row>
    <row r="49" spans="2:14" ht="24.9" hidden="1" customHeight="1" x14ac:dyDescent="0.3">
      <c r="B49" s="18">
        <v>17</v>
      </c>
      <c r="C49" s="188" t="s">
        <v>113</v>
      </c>
      <c r="D49" s="189"/>
      <c r="E49" s="189"/>
      <c r="F49" s="190"/>
      <c r="G49" s="4"/>
      <c r="H49" s="162"/>
      <c r="I49" s="162"/>
      <c r="J49" s="162"/>
      <c r="K49" s="162"/>
      <c r="L49" s="162"/>
      <c r="M49" s="162"/>
      <c r="N49" s="162"/>
    </row>
    <row r="50" spans="2:14" ht="43.2" customHeight="1" thickBot="1" x14ac:dyDescent="0.35">
      <c r="B50" s="18">
        <v>15</v>
      </c>
      <c r="C50" s="161" t="s">
        <v>73</v>
      </c>
      <c r="D50" s="161"/>
      <c r="E50" s="161"/>
      <c r="F50" s="161"/>
      <c r="G50" s="161"/>
      <c r="H50" s="162"/>
      <c r="I50" s="162"/>
      <c r="J50" s="162"/>
      <c r="K50" s="162"/>
      <c r="L50" s="162"/>
      <c r="M50" s="162"/>
      <c r="N50" s="162"/>
    </row>
    <row r="51" spans="2:14" ht="24.9" customHeight="1" x14ac:dyDescent="0.3">
      <c r="B51" s="165"/>
      <c r="C51" s="166"/>
      <c r="D51" s="166"/>
      <c r="E51" s="167"/>
      <c r="F51" s="173" t="s">
        <v>101</v>
      </c>
      <c r="G51" s="174"/>
      <c r="H51" s="175"/>
      <c r="I51" s="175"/>
      <c r="J51" s="176"/>
      <c r="K51" s="181" t="s">
        <v>102</v>
      </c>
      <c r="L51" s="182"/>
      <c r="M51" s="182"/>
      <c r="N51" s="183"/>
    </row>
    <row r="52" spans="2:14" ht="45" customHeight="1" x14ac:dyDescent="0.3">
      <c r="B52" s="165"/>
      <c r="C52" s="168"/>
      <c r="D52" s="168"/>
      <c r="E52" s="169"/>
      <c r="F52" s="177"/>
      <c r="G52" s="175"/>
      <c r="H52" s="175"/>
      <c r="I52" s="175"/>
      <c r="J52" s="176"/>
      <c r="K52" s="184"/>
      <c r="L52" s="184"/>
      <c r="M52" s="184"/>
      <c r="N52" s="185"/>
    </row>
    <row r="53" spans="2:14" ht="24.9" customHeight="1" thickBot="1" x14ac:dyDescent="0.35">
      <c r="B53" s="170"/>
      <c r="C53" s="171"/>
      <c r="D53" s="171"/>
      <c r="E53" s="172"/>
      <c r="F53" s="178"/>
      <c r="G53" s="179"/>
      <c r="H53" s="179"/>
      <c r="I53" s="179"/>
      <c r="J53" s="180"/>
      <c r="K53" s="186"/>
      <c r="L53" s="186"/>
      <c r="M53" s="186"/>
      <c r="N53" s="187"/>
    </row>
    <row r="54" spans="2:14" ht="24.9" customHeight="1" x14ac:dyDescent="0.3"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  <row r="55" spans="2:14" ht="24.9" customHeight="1" x14ac:dyDescent="0.3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2:14" ht="24.9" customHeight="1" x14ac:dyDescent="0.3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2:14" ht="24.9" customHeight="1" x14ac:dyDescent="0.3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2:14" ht="24.9" customHeight="1" x14ac:dyDescent="0.3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2:14" ht="24.9" customHeight="1" x14ac:dyDescent="0.3"/>
    <row r="60" spans="2:14" ht="24.9" customHeight="1" x14ac:dyDescent="0.3"/>
    <row r="61" spans="2:14" ht="24.9" customHeight="1" x14ac:dyDescent="0.3"/>
    <row r="62" spans="2:14" ht="24.9" customHeight="1" x14ac:dyDescent="0.3"/>
    <row r="63" spans="2:14" ht="24.9" customHeight="1" x14ac:dyDescent="0.3"/>
    <row r="64" spans="2:14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</sheetData>
  <sheetProtection algorithmName="SHA-512" hashValue="3jac4JUZwgiut8fyXgcnk3k8aKA9m8v6d8fuc7FsaiqFcjlRRsJAV+8fifPK8boqZpYk5MWDYu/pw+Uwr27+Qg==" saltValue="lj/J9THn9ju4hRupCuDaGg==" spinCount="100000" sheet="1" formatRows="0"/>
  <mergeCells count="105">
    <mergeCell ref="O32:P36"/>
    <mergeCell ref="B51:E53"/>
    <mergeCell ref="F51:J53"/>
    <mergeCell ref="K51:N53"/>
    <mergeCell ref="C49:F49"/>
    <mergeCell ref="H49:N49"/>
    <mergeCell ref="C48:F48"/>
    <mergeCell ref="H48:N48"/>
    <mergeCell ref="C43:F43"/>
    <mergeCell ref="G43:I43"/>
    <mergeCell ref="K43:N43"/>
    <mergeCell ref="C41:F41"/>
    <mergeCell ref="G41:I41"/>
    <mergeCell ref="K41:N41"/>
    <mergeCell ref="C42:F42"/>
    <mergeCell ref="G42:I42"/>
    <mergeCell ref="K42:N42"/>
    <mergeCell ref="C39:F39"/>
    <mergeCell ref="G39:I39"/>
    <mergeCell ref="K39:N39"/>
    <mergeCell ref="C40:F40"/>
    <mergeCell ref="G40:I40"/>
    <mergeCell ref="K40:N40"/>
    <mergeCell ref="C37:F37"/>
    <mergeCell ref="B54:N54"/>
    <mergeCell ref="D47:I47"/>
    <mergeCell ref="K47:L47"/>
    <mergeCell ref="C44:C47"/>
    <mergeCell ref="D44:I44"/>
    <mergeCell ref="K44:L44"/>
    <mergeCell ref="D45:I45"/>
    <mergeCell ref="K45:L45"/>
    <mergeCell ref="D46:I46"/>
    <mergeCell ref="K46:L46"/>
    <mergeCell ref="C50:G50"/>
    <mergeCell ref="H50:N50"/>
    <mergeCell ref="G37:I37"/>
    <mergeCell ref="K37:L37"/>
    <mergeCell ref="C38:F38"/>
    <mergeCell ref="G38:I38"/>
    <mergeCell ref="K38:L38"/>
    <mergeCell ref="C34:F34"/>
    <mergeCell ref="G34:I34"/>
    <mergeCell ref="K34:L34"/>
    <mergeCell ref="C35:F35"/>
    <mergeCell ref="G35:I35"/>
    <mergeCell ref="K35:L35"/>
    <mergeCell ref="C36:F36"/>
    <mergeCell ref="G36:I36"/>
    <mergeCell ref="K36:L36"/>
    <mergeCell ref="B30:E30"/>
    <mergeCell ref="H30:L30"/>
    <mergeCell ref="B31:N31"/>
    <mergeCell ref="B32:B33"/>
    <mergeCell ref="C32:F33"/>
    <mergeCell ref="G32:J32"/>
    <mergeCell ref="K32:N32"/>
    <mergeCell ref="G33:I33"/>
    <mergeCell ref="K33:L33"/>
    <mergeCell ref="B27:N27"/>
    <mergeCell ref="B28:E28"/>
    <mergeCell ref="H28:L28"/>
    <mergeCell ref="B29:E29"/>
    <mergeCell ref="H29:L29"/>
    <mergeCell ref="B23:G23"/>
    <mergeCell ref="I23:M23"/>
    <mergeCell ref="B24:G24"/>
    <mergeCell ref="I24:M24"/>
    <mergeCell ref="B25:G25"/>
    <mergeCell ref="I25:M25"/>
    <mergeCell ref="B26:G26"/>
    <mergeCell ref="I26:M26"/>
    <mergeCell ref="T8:T12"/>
    <mergeCell ref="B21:G21"/>
    <mergeCell ref="I21:M21"/>
    <mergeCell ref="B22:G22"/>
    <mergeCell ref="I22:M22"/>
    <mergeCell ref="B8:N8"/>
    <mergeCell ref="C9:H9"/>
    <mergeCell ref="I9:N9"/>
    <mergeCell ref="T19:T24"/>
    <mergeCell ref="B20:N20"/>
    <mergeCell ref="Q22:R22"/>
    <mergeCell ref="O6:R7"/>
    <mergeCell ref="E4:H4"/>
    <mergeCell ref="I4:L4"/>
    <mergeCell ref="M4:N4"/>
    <mergeCell ref="O4:Q4"/>
    <mergeCell ref="B2:N2"/>
    <mergeCell ref="B3:N3"/>
    <mergeCell ref="B4:D4"/>
    <mergeCell ref="B7:D7"/>
    <mergeCell ref="E7:F7"/>
    <mergeCell ref="G7:H7"/>
    <mergeCell ref="K7:L7"/>
    <mergeCell ref="E5:F5"/>
    <mergeCell ref="I5:J5"/>
    <mergeCell ref="M5:N5"/>
    <mergeCell ref="K5:L5"/>
    <mergeCell ref="G5:H5"/>
    <mergeCell ref="B5:D5"/>
    <mergeCell ref="B6:D6"/>
    <mergeCell ref="E6:F6"/>
    <mergeCell ref="G6:H6"/>
    <mergeCell ref="I6:N6"/>
  </mergeCells>
  <conditionalFormatting sqref="G5:N6">
    <cfRule type="expression" dxfId="6" priority="1">
      <formula>$E$5="NIE"</formula>
    </cfRule>
  </conditionalFormatting>
  <conditionalFormatting sqref="H48:N49 H50">
    <cfRule type="expression" dxfId="5" priority="8">
      <formula>G48="NIE"</formula>
    </cfRule>
  </conditionalFormatting>
  <conditionalFormatting sqref="K34:N34">
    <cfRule type="colorScale" priority="10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4:N43">
    <cfRule type="expression" dxfId="4" priority="9">
      <formula>$J34="NIE"</formula>
    </cfRule>
  </conditionalFormatting>
  <conditionalFormatting sqref="K44:N44">
    <cfRule type="expression" dxfId="3" priority="6">
      <formula>$J$44="NIE"</formula>
    </cfRule>
  </conditionalFormatting>
  <conditionalFormatting sqref="K45:N45">
    <cfRule type="expression" dxfId="2" priority="5">
      <formula>$J$45="NIE"</formula>
    </cfRule>
  </conditionalFormatting>
  <conditionalFormatting sqref="K46:N46">
    <cfRule type="expression" dxfId="1" priority="4">
      <formula>$J$46="NIE"</formula>
    </cfRule>
  </conditionalFormatting>
  <conditionalFormatting sqref="K47:N47">
    <cfRule type="expression" dxfId="0" priority="3">
      <formula>$J$47="NIE"</formula>
    </cfRule>
  </conditionalFormatting>
  <dataValidations count="2">
    <dataValidation type="list" allowBlank="1" showInputMessage="1" showErrorMessage="1" sqref="E5:E6 J34:J47 G48:G49" xr:uid="{00000000-0002-0000-0100-000000000000}">
      <formula1>$U$29:$U$30</formula1>
    </dataValidation>
    <dataValidation type="list" allowBlank="1" showInputMessage="1" showErrorMessage="1" sqref="N34:N38" xr:uid="{00000000-0002-0000-0100-000001000000}">
      <formula1>$U$31:$U$32</formula1>
    </dataValidation>
  </dataValidations>
  <pageMargins left="0.31496062992125984" right="0.31496062992125984" top="0.35433070866141736" bottom="0.35433070866141736" header="0.31496062992125984" footer="0.31496062992125984"/>
  <pageSetup paperSize="9" scale="66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1.StrTytułowa</vt:lpstr>
      <vt:lpstr>B-01</vt:lpstr>
      <vt:lpstr>'1.StrTytułowa'!Obszar_wydruku</vt:lpstr>
      <vt:lpstr>'B-01'!Obszar_wydruku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Przegląd energetyczny</dc:title>
  <dc:creator>Piotr Oblekowski</dc:creator>
  <cp:lastModifiedBy>Bernadeta Brzeska</cp:lastModifiedBy>
  <cp:lastPrinted>2026-02-06T11:36:36Z</cp:lastPrinted>
  <dcterms:created xsi:type="dcterms:W3CDTF">2015-06-05T18:19:34Z</dcterms:created>
  <dcterms:modified xsi:type="dcterms:W3CDTF">2026-02-06T11:36:59Z</dcterms:modified>
</cp:coreProperties>
</file>