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T:\Bernadeta Brzeska\2025\Modernizacja energetyczna OSP\Dokumenty naborowe\"/>
    </mc:Choice>
  </mc:AlternateContent>
  <xr:revisionPtr revIDLastSave="0" documentId="8_{3CA058BA-A0FE-49AE-8E60-7E56A90602E5}" xr6:coauthVersionLast="47" xr6:coauthVersionMax="47" xr10:uidLastSave="{00000000-0000-0000-0000-000000000000}"/>
  <bookViews>
    <workbookView xWindow="-38520" yWindow="-1290" windowWidth="38640" windowHeight="21120" xr2:uid="{00000000-000D-0000-FFFF-FFFF00000000}"/>
  </bookViews>
  <sheets>
    <sheet name="1.StrTytułowa" sheetId="1" r:id="rId1"/>
    <sheet name="B-01" sheetId="3" r:id="rId2"/>
    <sheet name="B-02" sheetId="5" r:id="rId3"/>
    <sheet name="Arkusz1" sheetId="6" state="hidden" r:id="rId4"/>
    <sheet name="B-03" sheetId="4" r:id="rId5"/>
  </sheets>
  <definedNames>
    <definedName name="_xlnm.Print_Area" localSheetId="0">'1.StrTytułowa'!$B$4:$K$38</definedName>
    <definedName name="_xlnm.Print_Area" localSheetId="1">'B-01'!$B$2:$N$56</definedName>
    <definedName name="_xlnm.Print_Area" localSheetId="2">'B-02'!$B$2:$N$56</definedName>
    <definedName name="_xlnm.Print_Area" localSheetId="4">'B-03'!$B$2:$N$56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  <c r="J16" i="1"/>
  <c r="J15" i="1"/>
  <c r="J14" i="1"/>
  <c r="I25" i="1"/>
  <c r="I23" i="1"/>
  <c r="I22" i="1"/>
  <c r="C16" i="1"/>
  <c r="C15" i="1"/>
  <c r="C14" i="1"/>
  <c r="R22" i="5"/>
  <c r="N22" i="5"/>
  <c r="N26" i="5" s="1"/>
  <c r="H22" i="5"/>
  <c r="H26" i="5" s="1"/>
  <c r="R21" i="5"/>
  <c r="N21" i="5"/>
  <c r="N25" i="5" s="1"/>
  <c r="H21" i="5"/>
  <c r="H25" i="5" s="1"/>
  <c r="O25" i="5" s="1"/>
  <c r="F32" i="5" s="1"/>
  <c r="Q20" i="5"/>
  <c r="R20" i="5" s="1"/>
  <c r="N20" i="5"/>
  <c r="H20" i="5"/>
  <c r="Q19" i="5"/>
  <c r="R19" i="5" s="1"/>
  <c r="N19" i="5"/>
  <c r="H19" i="5"/>
  <c r="Q18" i="5"/>
  <c r="R18" i="5" s="1"/>
  <c r="N18" i="5"/>
  <c r="H18" i="5"/>
  <c r="Q17" i="5"/>
  <c r="R17" i="5" s="1"/>
  <c r="N17" i="5"/>
  <c r="H17" i="5"/>
  <c r="Q16" i="5"/>
  <c r="R16" i="5" s="1"/>
  <c r="N16" i="5"/>
  <c r="H16" i="5"/>
  <c r="Q15" i="5"/>
  <c r="R15" i="5" s="1"/>
  <c r="N15" i="5"/>
  <c r="H15" i="5"/>
  <c r="Q14" i="5"/>
  <c r="R14" i="5" s="1"/>
  <c r="N14" i="5"/>
  <c r="H14" i="5"/>
  <c r="F10" i="5"/>
  <c r="D2" i="5"/>
  <c r="B2" i="5"/>
  <c r="R22" i="4"/>
  <c r="N22" i="4"/>
  <c r="N26" i="4" s="1"/>
  <c r="H22" i="4"/>
  <c r="H26" i="4" s="1"/>
  <c r="R21" i="4"/>
  <c r="N21" i="4"/>
  <c r="N25" i="4" s="1"/>
  <c r="H21" i="4"/>
  <c r="H25" i="4" s="1"/>
  <c r="Q20" i="4"/>
  <c r="R20" i="4" s="1"/>
  <c r="N20" i="4"/>
  <c r="H20" i="4"/>
  <c r="Q19" i="4"/>
  <c r="R19" i="4" s="1"/>
  <c r="N19" i="4"/>
  <c r="H19" i="4"/>
  <c r="Q18" i="4"/>
  <c r="R18" i="4" s="1"/>
  <c r="N18" i="4"/>
  <c r="H18" i="4"/>
  <c r="Q17" i="4"/>
  <c r="R17" i="4" s="1"/>
  <c r="N17" i="4"/>
  <c r="H17" i="4"/>
  <c r="Q16" i="4"/>
  <c r="R16" i="4" s="1"/>
  <c r="N16" i="4"/>
  <c r="H16" i="4"/>
  <c r="Q15" i="4"/>
  <c r="R15" i="4" s="1"/>
  <c r="N15" i="4"/>
  <c r="H15" i="4"/>
  <c r="Q14" i="4"/>
  <c r="R14" i="4" s="1"/>
  <c r="N14" i="4"/>
  <c r="H14" i="4"/>
  <c r="F10" i="4"/>
  <c r="D2" i="4"/>
  <c r="B2" i="4"/>
  <c r="N24" i="4" l="1"/>
  <c r="N28" i="4"/>
  <c r="H28" i="4"/>
  <c r="J17" i="1"/>
  <c r="I21" i="1"/>
  <c r="H24" i="4"/>
  <c r="H27" i="4"/>
  <c r="O25" i="4"/>
  <c r="F32" i="4" s="1"/>
  <c r="N24" i="5"/>
  <c r="H24" i="5"/>
  <c r="N27" i="5"/>
  <c r="H27" i="5"/>
  <c r="O26" i="5"/>
  <c r="F33" i="5" s="1"/>
  <c r="O27" i="5"/>
  <c r="M31" i="5" s="1"/>
  <c r="H28" i="5"/>
  <c r="N28" i="5"/>
  <c r="H29" i="5"/>
  <c r="N29" i="5"/>
  <c r="O26" i="4"/>
  <c r="F33" i="4" s="1"/>
  <c r="N27" i="4"/>
  <c r="H29" i="4"/>
  <c r="N29" i="4"/>
  <c r="O28" i="4" l="1"/>
  <c r="M32" i="4" s="1"/>
  <c r="O27" i="4"/>
  <c r="M31" i="4" s="1"/>
  <c r="O24" i="4"/>
  <c r="F31" i="4" s="1"/>
  <c r="O24" i="5"/>
  <c r="F31" i="5" s="1"/>
  <c r="O29" i="5"/>
  <c r="M33" i="5" s="1"/>
  <c r="O28" i="5"/>
  <c r="M32" i="5" s="1"/>
  <c r="O29" i="4"/>
  <c r="M33" i="4" s="1"/>
  <c r="I20" i="1" l="1"/>
  <c r="D2" i="3" l="1"/>
  <c r="B2" i="3"/>
  <c r="R22" i="3"/>
  <c r="N22" i="3"/>
  <c r="N26" i="3" s="1"/>
  <c r="H22" i="3"/>
  <c r="H26" i="3" s="1"/>
  <c r="R21" i="3"/>
  <c r="N21" i="3"/>
  <c r="N25" i="3" s="1"/>
  <c r="H21" i="3"/>
  <c r="H25" i="3" s="1"/>
  <c r="Q20" i="3"/>
  <c r="R20" i="3" s="1"/>
  <c r="N20" i="3"/>
  <c r="H20" i="3"/>
  <c r="Q19" i="3"/>
  <c r="R19" i="3" s="1"/>
  <c r="N19" i="3"/>
  <c r="H19" i="3"/>
  <c r="Q18" i="3"/>
  <c r="R18" i="3" s="1"/>
  <c r="N18" i="3"/>
  <c r="H18" i="3"/>
  <c r="Q17" i="3"/>
  <c r="R17" i="3" s="1"/>
  <c r="N17" i="3"/>
  <c r="H17" i="3"/>
  <c r="Q16" i="3"/>
  <c r="R16" i="3" s="1"/>
  <c r="N16" i="3"/>
  <c r="H16" i="3"/>
  <c r="Q15" i="3"/>
  <c r="R15" i="3" s="1"/>
  <c r="N15" i="3"/>
  <c r="H15" i="3"/>
  <c r="Q14" i="3"/>
  <c r="R14" i="3" s="1"/>
  <c r="N14" i="3"/>
  <c r="H14" i="3"/>
  <c r="F10" i="3"/>
  <c r="N24" i="3" l="1"/>
  <c r="O25" i="3"/>
  <c r="F32" i="3" s="1"/>
  <c r="I28" i="1" s="1"/>
  <c r="H28" i="3"/>
  <c r="N28" i="3"/>
  <c r="H24" i="3"/>
  <c r="N29" i="3"/>
  <c r="O26" i="3"/>
  <c r="F33" i="3" s="1"/>
  <c r="H27" i="3"/>
  <c r="N27" i="3"/>
  <c r="H29" i="3"/>
  <c r="I32" i="1" l="1"/>
  <c r="L32" i="1" s="1"/>
  <c r="O24" i="3"/>
  <c r="F31" i="3" s="1"/>
  <c r="I29" i="1" s="1"/>
  <c r="O29" i="3"/>
  <c r="M33" i="3" s="1"/>
  <c r="I33" i="1" s="1"/>
  <c r="O28" i="3"/>
  <c r="M32" i="3" s="1"/>
  <c r="I31" i="1" s="1"/>
  <c r="O27" i="3"/>
  <c r="M31" i="3" s="1"/>
  <c r="I30" i="1" s="1"/>
</calcChain>
</file>

<file path=xl/sharedStrings.xml><?xml version="1.0" encoding="utf-8"?>
<sst xmlns="http://schemas.openxmlformats.org/spreadsheetml/2006/main" count="485" uniqueCount="174">
  <si>
    <t>Tabela I. Budynek 1 - Dane podstawowe.</t>
  </si>
  <si>
    <t>Nazwa i adres budynku dla którego przewidziana jest modernizacja energetyczna budynku:</t>
  </si>
  <si>
    <t>Wnioskodawca:</t>
  </si>
  <si>
    <t>rodzaj budynku:</t>
  </si>
  <si>
    <t>szt.</t>
  </si>
  <si>
    <t>Rok (orientacyjnie) powstania budynku/oddania do użytkowania:</t>
  </si>
  <si>
    <t>Powierzchnia użytkowa (m2):</t>
  </si>
  <si>
    <t>m2</t>
  </si>
  <si>
    <t>budynek produkcyjno-magazynowy</t>
  </si>
  <si>
    <t>Rodzaj ochrony konserwatorskiej (jeśli dotyczy):</t>
  </si>
  <si>
    <t>budynek mieszkalny wielorodzinny</t>
  </si>
  <si>
    <t>Powierzchnia na której prowadzona jest działalność gospodarcza [m2]/% powierzchni na której prowadzona jest działalność gospodarcza [%]:</t>
  </si>
  <si>
    <t>Inne istotne informacje o budynku:</t>
  </si>
  <si>
    <t>Tabela II. Bilans Energii Budynku przed i po modernizacji.</t>
  </si>
  <si>
    <t>budynek użyteczności publicznej - opieki zdrowotnej</t>
  </si>
  <si>
    <t>Roczne zapotrzebowanie na energię końcową, pierwotną oraz emisję CO2 - na podstawie dokumentacji obliczeń charakterystyki energetycznej budynku przed modernizacją:</t>
  </si>
  <si>
    <t>Roczne zapotrzebowanie na energię końcową, pierwotną oraz emisję CO2 - na podstawie dokumentacji obliczeń charakterystyki energetycznej budynku po modernizacji:</t>
  </si>
  <si>
    <t>wi:</t>
  </si>
  <si>
    <t>Wskaźniki emisji</t>
  </si>
  <si>
    <t>na podstawie opracowań Kobize opublikowanych w grniudniu 2023 r.:
- Wskaźniki emisyjności CO2, SO2, NOx, CO i pyłu całkowitego dla energii elektrycznej na podstawie informacji zawartych w Krajowej bazie o emisjach gazów cieplarnianych i innych substancji za 2022 rok
- Wartości opałowe (WO) i wskaźniki emisji CO2 (WE) w roku 2021 do raportowania w ramach Systemu Handlu Uprawnieniami do Emisji za rok 2024
- wyliczenia emisji zgodne z ROZPORZĄDZENIEM MINISTRA INFRASTRUKTURY I ROZWOJU z dnia 27 lutego 2015 r. w sprawie metodologii wyznaczania charakterystyki energetycznej budynku lub części budynku oraz świadectw charakterystyki energetycznej (z późn. zmianami)</t>
  </si>
  <si>
    <t>budynek zamieszkania zbiorowego</t>
  </si>
  <si>
    <t>nośnik energii:</t>
  </si>
  <si>
    <t>ogrzewanie i wentylacja
[kWh/rok]</t>
  </si>
  <si>
    <t>ciepła woda użytkowa
[kWh/rok]</t>
  </si>
  <si>
    <t>chłodzenie
[kWh/rok]</t>
  </si>
  <si>
    <t>oświetlenie
[kWh/rok]</t>
  </si>
  <si>
    <t>energia pomocnicza
[kWh/rok]</t>
  </si>
  <si>
    <t>RAZEM:
[kWh/rok]</t>
  </si>
  <si>
    <t>kgCO2/GJ</t>
  </si>
  <si>
    <t>kgCO2/MWh</t>
  </si>
  <si>
    <t>kgCO2/kWh</t>
  </si>
  <si>
    <t>olej opałowy:</t>
  </si>
  <si>
    <t>gaz ziemny:</t>
  </si>
  <si>
    <t>gaz płynny:</t>
  </si>
  <si>
    <t>węgiel kamienny:</t>
  </si>
  <si>
    <t>biomasa:</t>
  </si>
  <si>
    <t>biomasa - emisja CO2=0</t>
  </si>
  <si>
    <t>inne (wpisz jakie)</t>
  </si>
  <si>
    <t>wpisz inne - jeśli dotyczy</t>
  </si>
  <si>
    <t>ciepło sieciowe:</t>
  </si>
  <si>
    <t xml:space="preserve">wpisano ciepło sieciowe z cieplowni węglowej z kogeneracjią - jeśli inaczej - wpisz zgodnie z informacją </t>
  </si>
  <si>
    <t>zaporzebowanie na energię elektryczną:</t>
  </si>
  <si>
    <t>w przypadku pomp ciepła prosimy bilans energii pokazywać w zapotrzebowaniu na energię elektryczną z sieci energetycznej</t>
  </si>
  <si>
    <t>co do zasady produkcja e.e. z PV nie wchodzi w bilans energii końcowej - pokazujemy to jedynie w bilansie energii pierwotnej</t>
  </si>
  <si>
    <t>Roczne zapotrzebowanie na energię końcową cieplną [kWh/(rok)]</t>
  </si>
  <si>
    <t>kWh/rok</t>
  </si>
  <si>
    <t>Roczne zapotrzebowanie na energię elektryczną [kWh/(rok)]</t>
  </si>
  <si>
    <t>w tym produkcja energii elektrycznej z OZE:</t>
  </si>
  <si>
    <t>w tym produkcja energii elektrycnej z OZE:</t>
  </si>
  <si>
    <t>Roczne zapotrzebowanie na energię końcową [kWh/(rok)]</t>
  </si>
  <si>
    <t>Roczne zapotrzebowanie na energię końcową [kWh /(rok)]</t>
  </si>
  <si>
    <t>Roczna emisja CO2 [MgCO2/rok]</t>
  </si>
  <si>
    <t>Roczne zmniejszenie zapotrzebowania na energię cieplną:</t>
  </si>
  <si>
    <t>Roczne zmniejszenie zapotrzebowania na energię końcową:</t>
  </si>
  <si>
    <t>Roczne zmniejszenie zapotrzebowania na energię elektryczną:</t>
  </si>
  <si>
    <t>Roczna redukcja emisji CO2:</t>
  </si>
  <si>
    <t>MgCO2/rok</t>
  </si>
  <si>
    <t>TAK</t>
  </si>
  <si>
    <t>LP</t>
  </si>
  <si>
    <t>Rodzaj możliwych do realizacji usprawnień:</t>
  </si>
  <si>
    <t>Przed modernizacją:</t>
  </si>
  <si>
    <t>Po modernizacji:</t>
  </si>
  <si>
    <t>NIE</t>
  </si>
  <si>
    <t>krótki opis stanu przed modernizacją:</t>
  </si>
  <si>
    <t>czy usprawnienie realizowane w ramach projektu?</t>
  </si>
  <si>
    <t>krótki opis zastosowanych rozwiązań materiałowych:</t>
  </si>
  <si>
    <t>Standard po modernizacji:</t>
  </si>
  <si>
    <t>zgodny z WT2021</t>
  </si>
  <si>
    <t>niezgodność z WT2021 jest możliwa tylko w uzasadnionych przypadkach (np.: wytyczne konserwatora zabytków itp)</t>
  </si>
  <si>
    <t>niezgodny z WT2021 (patrz wyjasnienia)</t>
  </si>
  <si>
    <t>Prace dociepleniowe posadzek na gruncie/stropów nad nieogrzewanymi piwnicami:</t>
  </si>
  <si>
    <t>Prace dociepleniowe związane z dociepleniem dachów, stropodachów:</t>
  </si>
  <si>
    <t>Wymiana stolarki okiennej/okien dachowych/fasad szklanych:</t>
  </si>
  <si>
    <t>Wymiana stolarki drzwiowej i bram garażowych:</t>
  </si>
  <si>
    <t>Modernizacja/wymiana/montaż głównego źródła ciepła/wymiennikowni w budynku:</t>
  </si>
  <si>
    <t>Modernizacja instalacji c.o. (wymiana pionów, grzejników, termostaty, itp..):</t>
  </si>
  <si>
    <t>Modernizacja instalacji c.w.u. (wymiana instalacji, optymalizacja pracy itp.):</t>
  </si>
  <si>
    <t>Modernizacja instalacji wentylacji mechanicznej i/lub chłodzenia:</t>
  </si>
  <si>
    <t>Modernizacja instalacji oświetlenia:</t>
  </si>
  <si>
    <t>Skrócony zapis usprawnień z zakresu OZE cieplnego i OZE PV</t>
  </si>
  <si>
    <t>Instalacja pomp ciepła:</t>
  </si>
  <si>
    <t>Podaj moc pomp ciepła [kW]:</t>
  </si>
  <si>
    <t>kW</t>
  </si>
  <si>
    <t>Instalacja kolektorów słonecznych:</t>
  </si>
  <si>
    <t>Podaj pow. kolektorów [m2]:</t>
  </si>
  <si>
    <t>Instalacja PV, itp:</t>
  </si>
  <si>
    <t>Podaj moc instalacji PV [kW]:</t>
  </si>
  <si>
    <t>kWp</t>
  </si>
  <si>
    <t>Magazyny energi:</t>
  </si>
  <si>
    <t>Podaj pojemność magazynu energii [MWh]:</t>
  </si>
  <si>
    <t>Uwagi/Komentarze/Inne prace towarzyszące i odtworzeniowe związane z pracami termomodernizacyjnymi, niezbędne do zrealizowania wskaźników przedsięwzięcia:</t>
  </si>
  <si>
    <t>Data:
Podpis:</t>
  </si>
  <si>
    <t>I. Dane o Przedsięwzięciu:</t>
  </si>
  <si>
    <t>Nazwa przedsięwzięcia:</t>
  </si>
  <si>
    <t>II. Lista budynków podlegajacych termomodernizacji:</t>
  </si>
  <si>
    <t>LP:</t>
  </si>
  <si>
    <t>Nazwa i adres budynków:</t>
  </si>
  <si>
    <t>Razem:</t>
  </si>
  <si>
    <t>Nazwa wskaźnika:</t>
  </si>
  <si>
    <t>jednostka</t>
  </si>
  <si>
    <t>Wartośc docelowa:</t>
  </si>
  <si>
    <t>Rok osiągnięcia:</t>
  </si>
  <si>
    <t>Budynki publiczne o udoskonalonej charakterystyce energetycznej:</t>
  </si>
  <si>
    <t>[m2]</t>
  </si>
  <si>
    <t>Liczba zmodernizowanych energetycznie budynków:</t>
  </si>
  <si>
    <t>[szt.]</t>
  </si>
  <si>
    <t>Dodatkowa zdolność wytwarzania energii elektrycznej ze źródeł OZE:</t>
  </si>
  <si>
    <t>[kWp]</t>
  </si>
  <si>
    <t>Dodatkowa zdolność wytwarzania energii cieplnej ze źródeł odnawialnych OZE:</t>
  </si>
  <si>
    <t>[kW]</t>
  </si>
  <si>
    <t>[MWh]</t>
  </si>
  <si>
    <t>Nzwa wskaźnika:</t>
  </si>
  <si>
    <t>Wartość docelowa:</t>
  </si>
  <si>
    <t>Ilość zaoszczędzonej energii elektrycznej:</t>
  </si>
  <si>
    <t>[MWh/rok]</t>
  </si>
  <si>
    <t>MWh/rok</t>
  </si>
  <si>
    <t>Ilość zaoszczędzonej energii cieplnej:</t>
  </si>
  <si>
    <t>Roczne zmniejszenie zużycia energii końcowej:</t>
  </si>
  <si>
    <t>Szacowana redukcja emisji gazów cieplarnianych:</t>
  </si>
  <si>
    <t>[MgCO2/rok]</t>
  </si>
  <si>
    <t>UWAGI/Komentarze:</t>
  </si>
  <si>
    <t>MWh</t>
  </si>
  <si>
    <t>Roczna, spodziewana produkcja energii elektrycznej z OZE:</t>
  </si>
  <si>
    <t>Pojemność magazynów energii elektrycznej (jeśli dotyczy):</t>
  </si>
  <si>
    <t>Liczba zmodenizowanych indywidualnych źródeł ciepła (jeśli dotyczy):</t>
  </si>
  <si>
    <t>Czy ww. budynek posiada aktualne Świadectwo Charakterystyki Energetycznej (SCHE) wystawione w Centralnym rejestrze charakterystyki budynków?</t>
  </si>
  <si>
    <t>Podaj nr SCHE z Centralnego rejestru charakterystyki energetycznej (https://rejestrcheb.mrit.gov.pl):</t>
  </si>
  <si>
    <t>SCHE jest ważne do:</t>
  </si>
  <si>
    <t>Roczne zmniejszenie zużycia nieodnawialnej energii pierwotnej:</t>
  </si>
  <si>
    <t>wpisz rok planowanego zakończenia przedsięwziecia</t>
  </si>
  <si>
    <t>wpisz rok planowanego zakończenia przedsięwzięcia</t>
  </si>
  <si>
    <t>Nr wpisu do Wykazu osób uprawnionych do sporządzania SCHE (https://rejestrcheb.mrit.gov.pl):</t>
  </si>
  <si>
    <t>Podpis autora/data opracowania:</t>
  </si>
  <si>
    <t>Podpis wnioskodawcy/Beneficjenta/data:</t>
  </si>
  <si>
    <t>Roczne zapotrzebowanie na nieodnawialną energię pierwotną [kWh/(rok)]</t>
  </si>
  <si>
    <t>Roczne zmniejszenie zapotrzebowania na nieodnawialną energię pierwotną:</t>
  </si>
  <si>
    <t>Zachęcamy, w celu propagowania rynku świadectw charakterystyki energetycznej, aktualizacji SCHE dla stanu bazowego na etapie przygotowania przedsięwzięcia (na podstawie audytu ex-ante), oraz wystawienia SCHE po wykonaniu inwestycji (na podstawie audytu ex-post) na jej zakończenie, zgodnie z przyjętymi załozeniami  i wyliczeniami.</t>
  </si>
  <si>
    <t>Podsumowanie efektów energetycznych i ekologicznych dla budynku:</t>
  </si>
  <si>
    <t>Budynek zabytkowy, jest to budynek wpisany do Rejestru zabytków lub znajdującego się w ewidencji wojewódzkiej lub gminnej, zgodnie z ustawą z dnia 23 lipca 2003 r. o ochronie zabytków i opiece nad zabytkami.</t>
  </si>
  <si>
    <t>Czy budynek jest zabytkowy?</t>
  </si>
  <si>
    <t>Powierzchnia użytkowa:</t>
  </si>
  <si>
    <t>Powierzchnia pomieszczeń o reg. temp. - dane z audytu (Af) [m2]:</t>
  </si>
  <si>
    <t>PRZEGLAD ENERGETYCZNY przed modernizacja/po modernizacji powinien być sporządzony przez osobę wpisaną do wykazu osób uprawnionych do sporządzania świadectw charakterystyki energetycznej, o którym mowa w art. 31 ust. 1 pkt 1 Ustawy o charakterystyce energetycznej budynków z 29 sierpnia 2014 r. z późn.zm. (tekst jednolity — obwieszczenie Marszałka Sejmu RP z dnia 23 lutego 2021 r.; Dz. U. 2021 poz. 497).</t>
  </si>
  <si>
    <t>Autor PRZEGLĄDU ENERGETYCZNEGO:</t>
  </si>
  <si>
    <t>Wnioskodawca/Beneficjent Końcowy:</t>
  </si>
  <si>
    <t>Podpis WFOŚiGW (jeśli dotyczy)/data:</t>
  </si>
  <si>
    <r>
      <t xml:space="preserve">B-01 KARTA BUDYNKOWA - PODSUMOWANIE PRZEGLĄDU ENERGETYCZNEGO BUDYNKU
</t>
    </r>
    <r>
      <rPr>
        <i/>
        <sz val="10"/>
        <color theme="1"/>
        <rFont val="Calibri"/>
        <family val="2"/>
        <charset val="238"/>
        <scheme val="minor"/>
      </rPr>
      <t>Instrukcja wypełniania: wypełniaj tylko pola białe, pola szare i/lub kolorowe zawierają pola wyboru lub formuły przeliczeniowe. Dane prosimy wypełnic na podstawie audytów energetycznych będących podstawą pozytywnej oceny w ramach wcześniejszych naborów z uwzględnieniem tam przyjętej metodologii.</t>
    </r>
  </si>
  <si>
    <t>zależnie od posiadanych danych</t>
  </si>
  <si>
    <t>Tabela III. Realizowany zakres rzeczowy wynikający z audytu energetycznego.</t>
  </si>
  <si>
    <t>1) Dostosuj tabele do liczby budynków, np. ukryj puste wiersze. WFOŚiGW może dowolnie modyfikować poniższe tabele w celu usprawnienia oceny, raportowania i rozliczenia przedsięwzięcia zgodnie z charakterem programu priorytetowego.
2) Co do zasady, porównywana ma być charakterystyka energetyczna budynku przed i po modernizacją z uwzględnieniem wybranego/potwierdzonego przez autora PRZEGLĄDU ENERGETYCZNEGO wybranego scenariusza uspranień przy użyciu tej samej metodologii i zasad pracy/obciążenia budynku (liczba użytkowników budynku, ta sama funkcja, ten sam czas pracy oświetlenia wbudowanego, te same wymagania wymian strumieni powietrza itp.). Poprawność prezentowania danych będzie weryfikowana na etapie oceny wniosku o dofinansowanie, na podstawie przygotowanych dokumentów naborowych (w całości nazywane dalej jako „PRZEGLĄD ENERGETYCZNY” wraz z załącznikami), które proponują ujednolicone (w celach umożliwiających wiarygodne porównanie inwestycji pomiędzy sobą) metodologię prezentowania podstawowych parametrów inwestycji.
3) Wyliczenia bilansowe, energetyczne i emisyjne, powinny być zgodne z ogólnymi przepisami prawa budowlanego, powinny być przeprowadzone zgodnie z zapisami Rozporządzenia Ministra Infrastruktury i Rozwoju z dnia 27 lutego 2015 r. w sprawie metodologii wyznaczania charakterystyki energetycznej budynku lub części budynku oraz świadectw charakterystyki energetycznej (wraz z późniejszymi zmianami – aktualne na czas składania wniosku o dofinansowanie).</t>
  </si>
  <si>
    <t>System BMS:</t>
  </si>
  <si>
    <t xml:space="preserve">Prace dociepleniowe ścian zewnętrznych, fundamentowych, itp: </t>
  </si>
  <si>
    <t>Zwiększenie odporności na zmiany klimatyczne - rozwiązania przyczyniające się do zwiększenia powierzchni zielonych (zielone dachy, ściany), zagospodarowanie wód opadowych itp..</t>
  </si>
  <si>
    <t>Infrastruktura związana z dostępnością</t>
  </si>
  <si>
    <t>Czy autor PRZEGLĄDU ENERGETYCZNEGO posiada niezbędne kwalifikacje i uprawnienia do oceny energetycznej budynków (potwierdzone wpisem do Rejestru osób uprawnionych do sporządzania Świadectw Charakterystyki Energetycznej (SCHE)):</t>
  </si>
  <si>
    <t>III. Podsumowanie zakresu rzeczowego:</t>
  </si>
  <si>
    <t>IV. Podsumowanie efektów energetycznych i ekologicznych:</t>
  </si>
  <si>
    <t>Zaproponowano metodologię stosowaną w NFOŚiGW pozwalającą na porównanie przedsięwzięć pomiedzy sobą i ustandaryzowanie prezentowanie danych dotyczących OZE. Autor opracowania może się zastosować do wskazanej metodlogii natomiast jako niezależny ekspert posiadający niezbędną wiedzę to on odpowiada za prawidłowe prezentowanie danych i poprawność wyliczeń energetycznych i bilansowych.</t>
  </si>
  <si>
    <t>Procent redukcji rocznego zmniejszenia zapotrzebowania na energię pierwotną:</t>
  </si>
  <si>
    <t>%</t>
  </si>
  <si>
    <t>[%]</t>
  </si>
  <si>
    <t>Nr wniosku o dofinansowanie/Umowy(jeśli dotyczy):</t>
  </si>
  <si>
    <t>Przedmiar prac planowanych do realizacji:
[m2]</t>
  </si>
  <si>
    <t>Uwaga! Tabele są zahasłowane dla zachowania poprawności arytmetycznych wyliczeń, w przypadku większej liczby budynków, lub konieczności zmiany poszczególnych pól prosimy o kontakt roboczy, celem udostepniania hasła.</t>
  </si>
  <si>
    <t>w tym: produkcja e.e. z PV*:</t>
  </si>
  <si>
    <t>* co do zasady, produkcja energii elektrycznej z PV musi być zbilansowana potrzebami budynku na energię elektryczną na ogrzewanie, wentylację, c.w.u., oświetlenie, energię elektryczną pomocniczą czy chłodzenie (jeśli dotyczy).</t>
  </si>
  <si>
    <t>Jeżeli nie ma 2 budynku ukryj wiersz i nie drukuj tabeli B-02</t>
  </si>
  <si>
    <t>Jeżeli nie ma 3 budynku ukryj wiersz i nie drukuj tabeli B-03</t>
  </si>
  <si>
    <r>
      <t xml:space="preserve">B-03 KARTA BUDYNKOWA - PODSUMOWANIE PRZEGLĄDU ENERGETYCZNEGO BUDYNKU
</t>
    </r>
    <r>
      <rPr>
        <i/>
        <sz val="10"/>
        <color theme="1"/>
        <rFont val="Calibri"/>
        <family val="2"/>
        <charset val="238"/>
        <scheme val="minor"/>
      </rPr>
      <t>Instrukcja wypełniania: wypełniaj tylko pola białe, pola szare i/lub kolorowe zawierają pola wyboru lub formuły przeliczeniowe. Dane prosimy wypełnic na podstawie audytów energetycznych będących podstawą pozytywnej oceny w ramach wcześniejszych naborów z uwzględnieniem tam przyjętej metodologii.</t>
    </r>
  </si>
  <si>
    <r>
      <t xml:space="preserve">B-02 KARTA BUDYNKOWA - PODSUMOWANIE PRZEGLĄDU ENERGETYCZNEGO BUDYNKU
</t>
    </r>
    <r>
      <rPr>
        <i/>
        <sz val="10"/>
        <color theme="1"/>
        <rFont val="Calibri"/>
        <family val="2"/>
        <charset val="238"/>
        <scheme val="minor"/>
      </rPr>
      <t>Instrukcja wypełniania: wypełniaj tylko pola białe, pola szare i/lub kolorowe zawierają pola wyboru lub formuły przeliczeniowe. Dane prosimy wypełnic na podstawie audytów energetycznych będących podstawą pozytywnej oceny w ramach wcześniejszych naborów z uwzględnieniem tam przyjętej metodologii.</t>
    </r>
  </si>
  <si>
    <t>Tabela I. Budynek 3 - Dane podstawowe.</t>
  </si>
  <si>
    <t>Tabela I. Budynek 2 - Dane podstawowe.</t>
  </si>
  <si>
    <t>Nie raportujemy minusowych wskaźników, w przypadku gdy np bilans energii elektrycznej jest ujemny proponujemy nie raportować wskaźnika.</t>
  </si>
  <si>
    <r>
      <t>PRZEGLĄD ENERGETYCZNY Przedsięwzięcia przed modernizacją/</t>
    </r>
    <r>
      <rPr>
        <b/>
        <strike/>
        <sz val="14"/>
        <color theme="1"/>
        <rFont val="Calibri"/>
        <family val="2"/>
        <charset val="238"/>
        <scheme val="minor"/>
      </rPr>
      <t>po modernizacji</t>
    </r>
    <r>
      <rPr>
        <b/>
        <sz val="14"/>
        <color theme="1"/>
        <rFont val="Calibri"/>
        <family val="2"/>
        <charset val="238"/>
        <scheme val="minor"/>
      </rPr>
      <t xml:space="preserve">*
</t>
    </r>
    <r>
      <rPr>
        <b/>
        <sz val="12"/>
        <color theme="1"/>
        <rFont val="Calibri"/>
        <family val="2"/>
        <charset val="238"/>
        <scheme val="minor"/>
      </rPr>
      <t>Załącznik do Wytycznych Technicznych - Załącznik nr 1 do Programu priorytetowego: Ogólnopolski program finansowania służb ratowniczych
Część 3) Modernizacja energetyczna budynków Ochotniczych Straży Pożarnych</t>
    </r>
    <r>
      <rPr>
        <b/>
        <sz val="14"/>
        <color theme="1"/>
        <rFont val="Calibri"/>
        <family val="2"/>
        <charset val="238"/>
        <scheme val="minor"/>
      </rPr>
      <t xml:space="preserve">
</t>
    </r>
    <r>
      <rPr>
        <i/>
        <sz val="10"/>
        <color theme="1"/>
        <rFont val="Calibri"/>
        <family val="2"/>
        <charset val="238"/>
        <scheme val="minor"/>
      </rPr>
      <t>Instrukcja wypełniania: wypełniaj tylko pola białe, pola szare i/lub kolorowe zawierają pola wyboru lub formuły przeliczeniowe.
*  niepotrzebne skreślić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</si>
</sst>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,##0.0"/>
    <numFmt numFmtId="166" formatCode="#,##0.00000"/>
    <numFmt numFmtId="167" formatCode="#,##0.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rgb="FF0070C0"/>
      <name val="Calibri"/>
      <family val="2"/>
      <scheme val="minor"/>
    </font>
    <font>
      <b/>
      <sz val="10"/>
      <name val="Calibri"/>
      <family val="2"/>
      <charset val="238"/>
      <scheme val="minor"/>
    </font>
    <font>
      <i/>
      <sz val="10"/>
      <color rgb="FF0070C0"/>
      <name val="Calibri"/>
      <family val="2"/>
      <charset val="238"/>
      <scheme val="minor"/>
    </font>
    <font>
      <sz val="10"/>
      <color rgb="FF0070C0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trike/>
      <sz val="14"/>
      <color theme="1"/>
      <name val="Calibri"/>
      <family val="2"/>
      <charset val="238"/>
      <scheme val="minor"/>
    </font>
    <font>
      <sz val="10"/>
      <color rgb="FFC00000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207">
    <xf numFmtId="0" fontId="0" fillId="0" borderId="0" xfId="0"/>
    <xf numFmtId="4" fontId="8" fillId="0" borderId="2" xfId="0" applyNumberFormat="1" applyFont="1" applyBorder="1" applyAlignment="1" applyProtection="1">
      <alignment horizontal="right" vertical="center" wrapText="1"/>
      <protection locked="0"/>
    </xf>
    <xf numFmtId="164" fontId="5" fillId="2" borderId="4" xfId="1" applyNumberFormat="1" applyFont="1" applyFill="1" applyBorder="1" applyAlignment="1" applyProtection="1">
      <alignment horizontal="right" vertical="center" wrapText="1"/>
    </xf>
    <xf numFmtId="0" fontId="6" fillId="0" borderId="5" xfId="0" applyFont="1" applyBorder="1" applyAlignment="1" applyProtection="1">
      <alignment horizontal="right" vertical="center" wrapText="1"/>
      <protection locked="0"/>
    </xf>
    <xf numFmtId="0" fontId="5" fillId="4" borderId="5" xfId="0" applyFont="1" applyFill="1" applyBorder="1" applyAlignment="1" applyProtection="1">
      <alignment horizontal="center" vertical="center" wrapText="1"/>
      <protection locked="0"/>
    </xf>
    <xf numFmtId="165" fontId="11" fillId="0" borderId="5" xfId="0" applyNumberFormat="1" applyFont="1" applyBorder="1" applyAlignment="1" applyProtection="1">
      <alignment horizontal="right" vertical="center" wrapText="1"/>
      <protection locked="0"/>
    </xf>
    <xf numFmtId="4" fontId="7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165" fontId="11" fillId="0" borderId="5" xfId="0" applyNumberFormat="1" applyFont="1" applyBorder="1" applyAlignment="1" applyProtection="1">
      <alignment horizontal="right" vertical="center"/>
      <protection locked="0"/>
    </xf>
    <xf numFmtId="165" fontId="16" fillId="0" borderId="5" xfId="0" applyNumberFormat="1" applyFont="1" applyBorder="1" applyAlignment="1" applyProtection="1">
      <alignment horizontal="right" vertical="center" wrapText="1"/>
      <protection locked="0"/>
    </xf>
    <xf numFmtId="4" fontId="16" fillId="0" borderId="2" xfId="0" applyNumberFormat="1" applyFont="1" applyBorder="1" applyAlignment="1" applyProtection="1">
      <alignment vertical="center" wrapText="1"/>
      <protection locked="0"/>
    </xf>
    <xf numFmtId="0" fontId="5" fillId="2" borderId="9" xfId="0" applyFont="1" applyFill="1" applyBorder="1" applyAlignment="1">
      <alignment horizontal="center" vertical="center" wrapText="1"/>
    </xf>
    <xf numFmtId="165" fontId="5" fillId="2" borderId="0" xfId="0" applyNumberFormat="1" applyFont="1" applyFill="1" applyAlignment="1">
      <alignment horizontal="righ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/>
    </xf>
    <xf numFmtId="166" fontId="5" fillId="0" borderId="5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5" fillId="0" borderId="9" xfId="0" applyFont="1" applyBorder="1" applyAlignment="1">
      <alignment vertical="center" wrapText="1"/>
    </xf>
    <xf numFmtId="165" fontId="5" fillId="0" borderId="0" xfId="0" applyNumberFormat="1" applyFont="1" applyAlignment="1">
      <alignment horizontal="right" vertical="center"/>
    </xf>
    <xf numFmtId="167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9" fillId="7" borderId="4" xfId="0" applyFont="1" applyFill="1" applyBorder="1" applyAlignment="1">
      <alignment horizontal="left" vertical="center" wrapText="1"/>
    </xf>
    <xf numFmtId="165" fontId="9" fillId="7" borderId="4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13" fillId="2" borderId="5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13" fillId="2" borderId="5" xfId="0" applyNumberFormat="1" applyFont="1" applyFill="1" applyBorder="1" applyAlignment="1">
      <alignment vertical="center" wrapText="1"/>
    </xf>
    <xf numFmtId="0" fontId="13" fillId="2" borderId="5" xfId="0" applyFont="1" applyFill="1" applyBorder="1" applyAlignment="1">
      <alignment wrapText="1"/>
    </xf>
    <xf numFmtId="3" fontId="7" fillId="2" borderId="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5" fillId="5" borderId="5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166" fontId="22" fillId="0" borderId="5" xfId="0" applyNumberFormat="1" applyFont="1" applyBorder="1" applyAlignment="1" applyProtection="1">
      <alignment horizontal="right" vertical="center" wrapText="1"/>
      <protection locked="0"/>
    </xf>
    <xf numFmtId="166" fontId="9" fillId="0" borderId="5" xfId="0" applyNumberFormat="1" applyFont="1" applyBorder="1" applyAlignment="1">
      <alignment horizontal="right" vertical="center" wrapText="1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>
      <alignment horizontal="left" vertical="center" wrapText="1"/>
    </xf>
    <xf numFmtId="0" fontId="26" fillId="0" borderId="5" xfId="0" applyFont="1" applyBorder="1" applyAlignment="1" applyProtection="1">
      <alignment horizontal="center" vertical="center"/>
      <protection locked="0"/>
    </xf>
    <xf numFmtId="0" fontId="2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right" vertical="center" wrapText="1"/>
    </xf>
    <xf numFmtId="0" fontId="5" fillId="0" borderId="9" xfId="0" applyFont="1" applyBorder="1" applyAlignment="1">
      <alignment wrapText="1"/>
    </xf>
    <xf numFmtId="0" fontId="5" fillId="0" borderId="0" xfId="0" applyFont="1" applyAlignment="1">
      <alignment wrapText="1"/>
    </xf>
    <xf numFmtId="0" fontId="6" fillId="2" borderId="0" xfId="0" applyFont="1" applyFill="1" applyAlignment="1" applyProtection="1">
      <alignment horizontal="right" vertical="center" wrapText="1"/>
      <protection locked="0"/>
    </xf>
    <xf numFmtId="165" fontId="27" fillId="2" borderId="16" xfId="0" applyNumberFormat="1" applyFont="1" applyFill="1" applyBorder="1" applyAlignment="1">
      <alignment horizontal="right" vertical="center" wrapText="1"/>
    </xf>
    <xf numFmtId="0" fontId="27" fillId="2" borderId="17" xfId="0" applyFont="1" applyFill="1" applyBorder="1" applyAlignment="1">
      <alignment horizontal="left" vertical="center" wrapText="1"/>
    </xf>
    <xf numFmtId="167" fontId="6" fillId="5" borderId="5" xfId="0" applyNumberFormat="1" applyFont="1" applyFill="1" applyBorder="1" applyAlignment="1">
      <alignment horizontal="right" vertical="center" wrapText="1"/>
    </xf>
    <xf numFmtId="167" fontId="6" fillId="4" borderId="5" xfId="0" applyNumberFormat="1" applyFont="1" applyFill="1" applyBorder="1" applyAlignment="1">
      <alignment horizontal="righ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10" fillId="0" borderId="9" xfId="0" applyFont="1" applyBorder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13" xfId="0" applyFont="1" applyBorder="1" applyAlignment="1" applyProtection="1">
      <alignment horizontal="left" vertical="top" wrapText="1"/>
      <protection locked="0"/>
    </xf>
    <xf numFmtId="0" fontId="10" fillId="0" borderId="9" xfId="0" applyFont="1" applyBorder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center" vertical="top" wrapText="1"/>
      <protection locked="0"/>
    </xf>
    <xf numFmtId="0" fontId="10" fillId="0" borderId="14" xfId="0" applyFont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10" fillId="0" borderId="13" xfId="0" applyFont="1" applyBorder="1" applyAlignment="1" applyProtection="1">
      <alignment horizontal="center" vertical="top" wrapText="1"/>
      <protection locked="0"/>
    </xf>
    <xf numFmtId="0" fontId="10" fillId="0" borderId="15" xfId="0" applyFont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14" fillId="3" borderId="9" xfId="0" applyFont="1" applyFill="1" applyBorder="1" applyAlignment="1">
      <alignment horizontal="left" vertical="center" wrapText="1"/>
    </xf>
    <xf numFmtId="0" fontId="14" fillId="3" borderId="0" xfId="0" applyFont="1" applyFill="1" applyAlignment="1">
      <alignment horizontal="left" vertical="center" wrapText="1"/>
    </xf>
    <xf numFmtId="0" fontId="14" fillId="3" borderId="13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left" vertical="center" wrapText="1"/>
    </xf>
    <xf numFmtId="0" fontId="14" fillId="3" borderId="6" xfId="0" applyFont="1" applyFill="1" applyBorder="1" applyAlignment="1">
      <alignment horizontal="left" vertical="center" wrapText="1"/>
    </xf>
    <xf numFmtId="0" fontId="14" fillId="3" borderId="7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right" vertical="center" wrapText="1"/>
    </xf>
    <xf numFmtId="0" fontId="15" fillId="0" borderId="0" xfId="0" applyFont="1" applyAlignment="1" applyProtection="1">
      <alignment horizontal="left" vertical="center" wrapText="1"/>
      <protection locked="0"/>
    </xf>
    <xf numFmtId="0" fontId="15" fillId="0" borderId="13" xfId="0" applyFont="1" applyBorder="1" applyAlignment="1" applyProtection="1">
      <alignment horizontal="left" vertical="center" wrapText="1"/>
      <protection locked="0"/>
    </xf>
    <xf numFmtId="17" fontId="15" fillId="0" borderId="0" xfId="0" applyNumberFormat="1" applyFont="1" applyAlignment="1" applyProtection="1">
      <alignment horizontal="left" vertical="center" wrapText="1"/>
      <protection locked="0"/>
    </xf>
    <xf numFmtId="0" fontId="27" fillId="2" borderId="9" xfId="0" applyFont="1" applyFill="1" applyBorder="1" applyAlignment="1">
      <alignment horizontal="left" vertical="center" wrapText="1"/>
    </xf>
    <xf numFmtId="0" fontId="27" fillId="2" borderId="0" xfId="0" applyFont="1" applyFill="1" applyAlignment="1">
      <alignment horizontal="left" vertical="center" wrapText="1"/>
    </xf>
    <xf numFmtId="0" fontId="22" fillId="0" borderId="9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20" fillId="2" borderId="9" xfId="0" applyFont="1" applyFill="1" applyBorder="1" applyAlignment="1">
      <alignment horizontal="right" vertical="center" wrapText="1"/>
    </xf>
    <xf numFmtId="0" fontId="20" fillId="2" borderId="0" xfId="0" applyFont="1" applyFill="1" applyAlignment="1">
      <alignment horizontal="right" vertical="center" wrapText="1"/>
    </xf>
    <xf numFmtId="0" fontId="6" fillId="4" borderId="0" xfId="0" applyFont="1" applyFill="1" applyAlignment="1" applyProtection="1">
      <alignment horizontal="center" vertical="center" wrapText="1"/>
      <protection locked="0"/>
    </xf>
    <xf numFmtId="0" fontId="21" fillId="2" borderId="0" xfId="0" applyFont="1" applyFill="1" applyAlignment="1">
      <alignment horizontal="right" vertical="center" wrapText="1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13" xfId="0" applyFont="1" applyBorder="1" applyAlignment="1" applyProtection="1">
      <alignment horizontal="center" vertical="center" wrapText="1"/>
      <protection locked="0"/>
    </xf>
    <xf numFmtId="4" fontId="7" fillId="2" borderId="2" xfId="0" applyNumberFormat="1" applyFont="1" applyFill="1" applyBorder="1" applyAlignment="1">
      <alignment horizontal="left" vertical="center" wrapText="1"/>
    </xf>
    <xf numFmtId="4" fontId="7" fillId="2" borderId="3" xfId="0" applyNumberFormat="1" applyFont="1" applyFill="1" applyBorder="1" applyAlignment="1">
      <alignment horizontal="left" vertical="center" wrapText="1"/>
    </xf>
    <xf numFmtId="4" fontId="7" fillId="2" borderId="4" xfId="0" applyNumberFormat="1" applyFont="1" applyFill="1" applyBorder="1" applyAlignment="1">
      <alignment horizontal="left" vertical="center" wrapText="1"/>
    </xf>
    <xf numFmtId="4" fontId="16" fillId="0" borderId="5" xfId="0" applyNumberFormat="1" applyFont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left" vertical="top"/>
      <protection locked="0"/>
    </xf>
    <xf numFmtId="0" fontId="5" fillId="2" borderId="5" xfId="0" applyFont="1" applyFill="1" applyBorder="1" applyAlignment="1">
      <alignment horizontal="left" vertical="center"/>
    </xf>
    <xf numFmtId="0" fontId="11" fillId="0" borderId="5" xfId="0" applyFont="1" applyBorder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9" fillId="7" borderId="2" xfId="0" applyFont="1" applyFill="1" applyBorder="1" applyAlignment="1">
      <alignment horizontal="right" vertical="center" wrapText="1"/>
    </xf>
    <xf numFmtId="0" fontId="9" fillId="7" borderId="3" xfId="0" applyFont="1" applyFill="1" applyBorder="1" applyAlignment="1">
      <alignment horizontal="right" vertical="center" wrapText="1"/>
    </xf>
    <xf numFmtId="0" fontId="9" fillId="7" borderId="4" xfId="0" applyFont="1" applyFill="1" applyBorder="1" applyAlignment="1">
      <alignment horizontal="right" vertical="center" wrapText="1"/>
    </xf>
    <xf numFmtId="165" fontId="9" fillId="7" borderId="2" xfId="0" applyNumberFormat="1" applyFont="1" applyFill="1" applyBorder="1" applyAlignment="1">
      <alignment horizontal="right" vertical="center" wrapText="1"/>
    </xf>
    <xf numFmtId="165" fontId="9" fillId="7" borderId="3" xfId="0" applyNumberFormat="1" applyFont="1" applyFill="1" applyBorder="1" applyAlignment="1">
      <alignment horizontal="right" vertical="center" wrapText="1"/>
    </xf>
    <xf numFmtId="165" fontId="9" fillId="7" borderId="4" xfId="0" applyNumberFormat="1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9" fillId="6" borderId="3" xfId="0" applyFont="1" applyFill="1" applyBorder="1" applyAlignment="1">
      <alignment horizontal="left" vertical="center" wrapText="1"/>
    </xf>
    <xf numFmtId="0" fontId="9" fillId="6" borderId="4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right" vertical="center" wrapText="1"/>
    </xf>
    <xf numFmtId="0" fontId="6" fillId="4" borderId="3" xfId="0" applyFont="1" applyFill="1" applyBorder="1" applyAlignment="1">
      <alignment horizontal="right" vertical="center" wrapText="1"/>
    </xf>
    <xf numFmtId="0" fontId="6" fillId="4" borderId="4" xfId="0" applyFont="1" applyFill="1" applyBorder="1" applyAlignment="1">
      <alignment horizontal="right" vertical="center" wrapText="1"/>
    </xf>
    <xf numFmtId="165" fontId="6" fillId="5" borderId="2" xfId="0" applyNumberFormat="1" applyFont="1" applyFill="1" applyBorder="1" applyAlignment="1">
      <alignment horizontal="right" vertical="center" wrapText="1"/>
    </xf>
    <xf numFmtId="165" fontId="6" fillId="5" borderId="3" xfId="0" applyNumberFormat="1" applyFont="1" applyFill="1" applyBorder="1" applyAlignment="1">
      <alignment horizontal="right" vertical="center" wrapText="1"/>
    </xf>
    <xf numFmtId="165" fontId="6" fillId="5" borderId="4" xfId="0" applyNumberFormat="1" applyFont="1" applyFill="1" applyBorder="1" applyAlignment="1">
      <alignment horizontal="right" vertical="center" wrapText="1"/>
    </xf>
    <xf numFmtId="0" fontId="6" fillId="5" borderId="5" xfId="0" applyFont="1" applyFill="1" applyBorder="1" applyAlignment="1">
      <alignment horizontal="right" vertical="center" wrapText="1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 applyProtection="1">
      <alignment horizontal="left" vertical="center" wrapText="1"/>
      <protection locked="0"/>
    </xf>
    <xf numFmtId="0" fontId="11" fillId="0" borderId="6" xfId="0" applyFont="1" applyBorder="1" applyAlignment="1" applyProtection="1">
      <alignment horizontal="left" vertical="center" wrapText="1"/>
      <protection locked="0"/>
    </xf>
    <xf numFmtId="0" fontId="11" fillId="0" borderId="7" xfId="0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3" fillId="0" borderId="9" xfId="2" applyFont="1" applyFill="1" applyBorder="1" applyAlignment="1">
      <alignment horizontal="center" vertical="center" wrapText="1"/>
    </xf>
    <xf numFmtId="0" fontId="23" fillId="0" borderId="0" xfId="2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right" vertical="top" wrapText="1"/>
    </xf>
    <xf numFmtId="0" fontId="5" fillId="2" borderId="3" xfId="0" applyFont="1" applyFill="1" applyBorder="1" applyAlignment="1">
      <alignment horizontal="right" vertical="top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28" fillId="3" borderId="2" xfId="0" applyFont="1" applyFill="1" applyBorder="1" applyAlignment="1">
      <alignment horizontal="left" vertical="center" wrapText="1"/>
    </xf>
    <xf numFmtId="0" fontId="28" fillId="3" borderId="3" xfId="0" applyFont="1" applyFill="1" applyBorder="1" applyAlignment="1">
      <alignment horizontal="left" vertical="center" wrapText="1"/>
    </xf>
    <xf numFmtId="0" fontId="28" fillId="3" borderId="4" xfId="0" applyFont="1" applyFill="1" applyBorder="1" applyAlignment="1">
      <alignment horizontal="left" vertical="center" wrapText="1"/>
    </xf>
    <xf numFmtId="0" fontId="23" fillId="0" borderId="9" xfId="2" applyFont="1" applyFill="1" applyBorder="1" applyAlignment="1">
      <alignment horizontal="left" vertical="center" wrapText="1"/>
    </xf>
    <xf numFmtId="0" fontId="23" fillId="0" borderId="0" xfId="2" applyFont="1" applyFill="1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11" fillId="0" borderId="4" xfId="0" applyFont="1" applyBorder="1" applyAlignment="1" applyProtection="1">
      <alignment horizontal="left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>
      <alignment horizontal="right" vertical="center" wrapText="1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4" borderId="4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8" fillId="2" borderId="2" xfId="0" applyFont="1" applyFill="1" applyBorder="1" applyAlignment="1" applyProtection="1">
      <alignment horizontal="right" vertical="center" wrapText="1"/>
      <protection locked="0"/>
    </xf>
    <xf numFmtId="0" fontId="18" fillId="2" borderId="4" xfId="0" applyFont="1" applyFill="1" applyBorder="1" applyAlignment="1" applyProtection="1">
      <alignment horizontal="right" vertical="center" wrapText="1"/>
      <protection locked="0"/>
    </xf>
    <xf numFmtId="0" fontId="5" fillId="2" borderId="2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right" wrapText="1"/>
    </xf>
    <xf numFmtId="0" fontId="24" fillId="0" borderId="9" xfId="2" applyFont="1" applyFill="1" applyBorder="1" applyAlignment="1">
      <alignment horizontal="left" vertical="center" wrapText="1"/>
    </xf>
    <xf numFmtId="0" fontId="24" fillId="0" borderId="0" xfId="2" applyFont="1" applyFill="1" applyBorder="1" applyAlignment="1">
      <alignment horizontal="left" vertical="center" wrapText="1"/>
    </xf>
    <xf numFmtId="167" fontId="9" fillId="7" borderId="2" xfId="0" applyNumberFormat="1" applyFont="1" applyFill="1" applyBorder="1" applyAlignment="1">
      <alignment horizontal="right" vertical="center" wrapText="1"/>
    </xf>
    <xf numFmtId="167" fontId="7" fillId="2" borderId="0" xfId="0" applyNumberFormat="1" applyFont="1" applyFill="1" applyAlignment="1">
      <alignment horizontal="right" vertical="center" wrapText="1"/>
    </xf>
    <xf numFmtId="167" fontId="7" fillId="2" borderId="0" xfId="0" applyNumberFormat="1" applyFont="1" applyFill="1" applyAlignment="1">
      <alignment horizontal="right" vertical="center"/>
    </xf>
  </cellXfs>
  <cellStyles count="3">
    <cellStyle name="Hiperłącze" xfId="2" builtinId="8"/>
    <cellStyle name="Normalny" xfId="0" builtinId="0"/>
    <cellStyle name="Procentowy" xfId="1" builtinId="5"/>
  </cellStyles>
  <dxfs count="21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39"/>
  <sheetViews>
    <sheetView tabSelected="1" view="pageBreakPreview" topLeftCell="A13" zoomScaleNormal="100" zoomScaleSheetLayoutView="100" workbookViewId="0">
      <selection activeCell="I30" sqref="I30"/>
    </sheetView>
  </sheetViews>
  <sheetFormatPr defaultRowHeight="14.4" x14ac:dyDescent="0.3"/>
  <cols>
    <col min="2" max="11" width="13.6640625" customWidth="1"/>
    <col min="12" max="15" width="15.6640625" customWidth="1"/>
    <col min="16" max="16" width="0" hidden="1" customWidth="1"/>
  </cols>
  <sheetData>
    <row r="1" spans="2:16" x14ac:dyDescent="0.3">
      <c r="B1" s="110" t="s">
        <v>163</v>
      </c>
      <c r="C1" s="110"/>
      <c r="D1" s="110"/>
      <c r="E1" s="110"/>
      <c r="F1" s="110"/>
      <c r="G1" s="110"/>
      <c r="H1" s="110"/>
      <c r="I1" s="110"/>
      <c r="J1" s="110"/>
      <c r="K1" s="110"/>
    </row>
    <row r="2" spans="2:16" x14ac:dyDescent="0.3">
      <c r="B2" s="110"/>
      <c r="C2" s="110"/>
      <c r="D2" s="110"/>
      <c r="E2" s="110"/>
      <c r="F2" s="110"/>
      <c r="G2" s="110"/>
      <c r="H2" s="110"/>
      <c r="I2" s="110"/>
      <c r="J2" s="110"/>
      <c r="K2" s="110"/>
    </row>
    <row r="3" spans="2:16" x14ac:dyDescent="0.3">
      <c r="B3" s="111"/>
      <c r="C3" s="111"/>
      <c r="D3" s="111"/>
      <c r="E3" s="111"/>
      <c r="F3" s="111"/>
      <c r="G3" s="111"/>
      <c r="H3" s="111"/>
      <c r="I3" s="111"/>
      <c r="J3" s="111"/>
      <c r="K3" s="111"/>
    </row>
    <row r="4" spans="2:16" ht="50.1" customHeight="1" x14ac:dyDescent="0.3">
      <c r="B4" s="112"/>
      <c r="C4" s="112"/>
      <c r="D4" s="112"/>
      <c r="E4" s="112"/>
      <c r="F4" s="112"/>
      <c r="G4" s="112"/>
      <c r="H4" s="112"/>
      <c r="I4" s="112"/>
      <c r="J4" s="112"/>
      <c r="K4" s="112"/>
    </row>
    <row r="5" spans="2:16" ht="93" customHeight="1" x14ac:dyDescent="0.3">
      <c r="B5" s="93" t="s">
        <v>173</v>
      </c>
      <c r="C5" s="93"/>
      <c r="D5" s="93"/>
      <c r="E5" s="93"/>
      <c r="F5" s="93"/>
      <c r="G5" s="93"/>
      <c r="H5" s="93"/>
      <c r="I5" s="93"/>
      <c r="J5" s="93"/>
      <c r="K5" s="93"/>
    </row>
    <row r="6" spans="2:16" ht="24.9" customHeight="1" x14ac:dyDescent="0.3">
      <c r="B6" s="94" t="s">
        <v>92</v>
      </c>
      <c r="C6" s="95"/>
      <c r="D6" s="95"/>
      <c r="E6" s="95"/>
      <c r="F6" s="95"/>
      <c r="G6" s="95"/>
      <c r="H6" s="95"/>
      <c r="I6" s="95"/>
      <c r="J6" s="95"/>
      <c r="K6" s="96"/>
    </row>
    <row r="7" spans="2:16" ht="24.9" customHeight="1" x14ac:dyDescent="0.3">
      <c r="B7" s="97" t="s">
        <v>93</v>
      </c>
      <c r="C7" s="98"/>
      <c r="D7" s="98"/>
      <c r="E7" s="99"/>
      <c r="F7" s="99"/>
      <c r="G7" s="99"/>
      <c r="H7" s="99"/>
      <c r="I7" s="99"/>
      <c r="J7" s="99"/>
      <c r="K7" s="100"/>
      <c r="M7" s="62"/>
      <c r="N7" s="62"/>
      <c r="O7" s="62"/>
    </row>
    <row r="8" spans="2:16" ht="24.9" customHeight="1" x14ac:dyDescent="0.3">
      <c r="B8" s="97" t="s">
        <v>144</v>
      </c>
      <c r="C8" s="98"/>
      <c r="D8" s="98"/>
      <c r="E8" s="99"/>
      <c r="F8" s="99"/>
      <c r="G8" s="99"/>
      <c r="H8" s="99"/>
      <c r="I8" s="99"/>
      <c r="J8" s="99"/>
      <c r="K8" s="100"/>
      <c r="L8" s="61"/>
      <c r="M8" s="62"/>
      <c r="N8" s="62"/>
      <c r="O8" s="62"/>
      <c r="P8" t="s">
        <v>57</v>
      </c>
    </row>
    <row r="9" spans="2:16" ht="24.9" customHeight="1" x14ac:dyDescent="0.3">
      <c r="B9" s="97" t="s">
        <v>161</v>
      </c>
      <c r="C9" s="98"/>
      <c r="D9" s="98"/>
      <c r="E9" s="101"/>
      <c r="F9" s="99"/>
      <c r="G9" s="99"/>
      <c r="H9" s="99"/>
      <c r="I9" s="99"/>
      <c r="J9" s="99"/>
      <c r="K9" s="100"/>
      <c r="L9" s="61"/>
      <c r="M9" s="62"/>
      <c r="N9" s="62"/>
      <c r="O9" s="62"/>
      <c r="P9" t="s">
        <v>62</v>
      </c>
    </row>
    <row r="10" spans="2:16" ht="24.9" customHeight="1" x14ac:dyDescent="0.3">
      <c r="B10" s="97" t="s">
        <v>143</v>
      </c>
      <c r="C10" s="98"/>
      <c r="D10" s="98"/>
      <c r="E10" s="99"/>
      <c r="F10" s="99"/>
      <c r="G10" s="99"/>
      <c r="H10" s="99"/>
      <c r="I10" s="99"/>
      <c r="J10" s="99"/>
      <c r="K10" s="100"/>
      <c r="L10" s="113" t="s">
        <v>142</v>
      </c>
      <c r="M10" s="114"/>
      <c r="N10" s="114"/>
      <c r="O10" s="114"/>
    </row>
    <row r="11" spans="2:16" ht="69.900000000000006" customHeight="1" x14ac:dyDescent="0.3">
      <c r="B11" s="115" t="s">
        <v>154</v>
      </c>
      <c r="C11" s="116"/>
      <c r="D11" s="116"/>
      <c r="E11" s="117"/>
      <c r="F11" s="117"/>
      <c r="G11" s="118" t="s">
        <v>131</v>
      </c>
      <c r="H11" s="118"/>
      <c r="I11" s="118"/>
      <c r="J11" s="119"/>
      <c r="K11" s="120"/>
      <c r="L11" s="113"/>
      <c r="M11" s="114"/>
      <c r="N11" s="114"/>
      <c r="O11" s="114"/>
    </row>
    <row r="12" spans="2:16" ht="24.9" customHeight="1" x14ac:dyDescent="0.3">
      <c r="B12" s="83" t="s">
        <v>94</v>
      </c>
      <c r="C12" s="84"/>
      <c r="D12" s="84"/>
      <c r="E12" s="84"/>
      <c r="F12" s="84"/>
      <c r="G12" s="84"/>
      <c r="H12" s="84"/>
      <c r="I12" s="84"/>
      <c r="J12" s="84"/>
      <c r="K12" s="85"/>
    </row>
    <row r="13" spans="2:16" ht="24.9" customHeight="1" x14ac:dyDescent="0.3">
      <c r="B13" s="11" t="s">
        <v>95</v>
      </c>
      <c r="C13" s="90" t="s">
        <v>96</v>
      </c>
      <c r="D13" s="90"/>
      <c r="E13" s="90"/>
      <c r="F13" s="90"/>
      <c r="G13" s="90"/>
      <c r="H13" s="90"/>
      <c r="I13" s="90"/>
      <c r="J13" s="91" t="s">
        <v>140</v>
      </c>
      <c r="K13" s="92"/>
      <c r="L13" s="106"/>
      <c r="M13" s="107"/>
      <c r="N13" s="107"/>
      <c r="O13" s="107"/>
    </row>
    <row r="14" spans="2:16" ht="35.1" customHeight="1" x14ac:dyDescent="0.3">
      <c r="B14" s="11">
        <v>1</v>
      </c>
      <c r="C14" s="90" t="str">
        <f>IF('B-01'!$E$5&lt;&gt;"",'B-01'!$E$5,"")</f>
        <v/>
      </c>
      <c r="D14" s="90"/>
      <c r="E14" s="90"/>
      <c r="F14" s="90"/>
      <c r="G14" s="90"/>
      <c r="H14" s="90"/>
      <c r="I14" s="90"/>
      <c r="J14" s="12" t="str">
        <f>IF('B-01'!$I$8&lt;&gt;"",'B-01'!$I$8,"")</f>
        <v/>
      </c>
      <c r="K14" s="13" t="s">
        <v>7</v>
      </c>
    </row>
    <row r="15" spans="2:16" ht="35.1" customHeight="1" x14ac:dyDescent="0.3">
      <c r="B15" s="11">
        <v>2</v>
      </c>
      <c r="C15" s="90" t="str">
        <f>IF('B-02'!$E$5&lt;&gt;"",'B-02'!$E$5,"")</f>
        <v/>
      </c>
      <c r="D15" s="90"/>
      <c r="E15" s="90"/>
      <c r="F15" s="90"/>
      <c r="G15" s="90"/>
      <c r="H15" s="90"/>
      <c r="I15" s="90"/>
      <c r="J15" s="12" t="str">
        <f>IF('B-02'!$I$8&lt;&gt;"",'B-02'!$I$8,"")</f>
        <v/>
      </c>
      <c r="K15" s="13" t="s">
        <v>7</v>
      </c>
      <c r="L15" s="79" t="s">
        <v>166</v>
      </c>
      <c r="M15" s="80"/>
      <c r="N15" s="80"/>
      <c r="O15" s="80"/>
    </row>
    <row r="16" spans="2:16" ht="35.1" customHeight="1" x14ac:dyDescent="0.3">
      <c r="B16" s="11">
        <v>3</v>
      </c>
      <c r="C16" s="90" t="str">
        <f>IF('B-03'!$E$5&lt;&gt;"",'B-03'!$E$5,"")</f>
        <v/>
      </c>
      <c r="D16" s="90"/>
      <c r="E16" s="90"/>
      <c r="F16" s="90"/>
      <c r="G16" s="90"/>
      <c r="H16" s="90"/>
      <c r="I16" s="90"/>
      <c r="J16" s="12" t="str">
        <f>IF('B-03'!$I$8&lt;&gt;"",'B-03'!$I$8,"")</f>
        <v/>
      </c>
      <c r="K16" s="13" t="s">
        <v>7</v>
      </c>
      <c r="L16" s="79" t="s">
        <v>167</v>
      </c>
      <c r="M16" s="80"/>
      <c r="N16" s="80"/>
      <c r="O16" s="80"/>
    </row>
    <row r="17" spans="2:23" ht="24.9" customHeight="1" x14ac:dyDescent="0.3">
      <c r="B17" s="97" t="s">
        <v>97</v>
      </c>
      <c r="C17" s="98"/>
      <c r="D17" s="98"/>
      <c r="E17" s="98"/>
      <c r="F17" s="98"/>
      <c r="G17" s="98"/>
      <c r="H17" s="98"/>
      <c r="I17" s="98"/>
      <c r="J17" s="12">
        <f>SUM(J14:J16)</f>
        <v>0</v>
      </c>
      <c r="K17" s="13" t="s">
        <v>7</v>
      </c>
    </row>
    <row r="18" spans="2:23" ht="39.9" customHeight="1" x14ac:dyDescent="0.3">
      <c r="B18" s="83" t="s">
        <v>155</v>
      </c>
      <c r="C18" s="84"/>
      <c r="D18" s="84"/>
      <c r="E18" s="84"/>
      <c r="F18" s="84"/>
      <c r="G18" s="84"/>
      <c r="H18" s="84"/>
      <c r="I18" s="84"/>
      <c r="J18" s="84"/>
      <c r="K18" s="85"/>
    </row>
    <row r="19" spans="2:23" ht="24.9" customHeight="1" x14ac:dyDescent="0.3">
      <c r="B19" s="86" t="s">
        <v>98</v>
      </c>
      <c r="C19" s="87"/>
      <c r="D19" s="87"/>
      <c r="E19" s="87"/>
      <c r="F19" s="87"/>
      <c r="G19" s="87"/>
      <c r="H19" s="14" t="s">
        <v>99</v>
      </c>
      <c r="I19" s="87" t="s">
        <v>100</v>
      </c>
      <c r="J19" s="87"/>
      <c r="K19" s="15" t="s">
        <v>101</v>
      </c>
    </row>
    <row r="20" spans="2:23" ht="24.9" customHeight="1" x14ac:dyDescent="0.3">
      <c r="B20" s="68" t="s">
        <v>102</v>
      </c>
      <c r="C20" s="69"/>
      <c r="D20" s="69"/>
      <c r="E20" s="69"/>
      <c r="F20" s="69"/>
      <c r="G20" s="69"/>
      <c r="H20" s="17" t="s">
        <v>103</v>
      </c>
      <c r="I20" s="205">
        <f>J17</f>
        <v>0</v>
      </c>
      <c r="J20" s="16" t="s">
        <v>7</v>
      </c>
      <c r="K20" s="7"/>
      <c r="L20" s="108" t="s">
        <v>129</v>
      </c>
      <c r="M20" s="109"/>
      <c r="N20" s="109"/>
      <c r="O20" s="109"/>
    </row>
    <row r="21" spans="2:23" ht="24.9" customHeight="1" x14ac:dyDescent="0.3">
      <c r="B21" s="68" t="s">
        <v>104</v>
      </c>
      <c r="C21" s="69"/>
      <c r="D21" s="69"/>
      <c r="E21" s="69"/>
      <c r="F21" s="69"/>
      <c r="G21" s="69"/>
      <c r="H21" s="17" t="s">
        <v>105</v>
      </c>
      <c r="I21" s="58">
        <f>3-COUNTBLANK(C14:C16)</f>
        <v>0</v>
      </c>
      <c r="J21" s="16" t="s">
        <v>4</v>
      </c>
      <c r="K21" s="7"/>
    </row>
    <row r="22" spans="2:23" ht="24.9" customHeight="1" x14ac:dyDescent="0.3">
      <c r="B22" s="68" t="s">
        <v>106</v>
      </c>
      <c r="C22" s="69"/>
      <c r="D22" s="69"/>
      <c r="E22" s="69"/>
      <c r="F22" s="69"/>
      <c r="G22" s="69"/>
      <c r="H22" s="17" t="s">
        <v>107</v>
      </c>
      <c r="I22" s="205">
        <f>'B-01'!N50+'B-02'!N50+'B-03'!N50</f>
        <v>0</v>
      </c>
      <c r="J22" s="16" t="s">
        <v>87</v>
      </c>
      <c r="K22" s="7"/>
    </row>
    <row r="23" spans="2:23" ht="24.9" customHeight="1" x14ac:dyDescent="0.3">
      <c r="B23" s="68" t="s">
        <v>108</v>
      </c>
      <c r="C23" s="69"/>
      <c r="D23" s="69"/>
      <c r="E23" s="69"/>
      <c r="F23" s="69"/>
      <c r="G23" s="69"/>
      <c r="H23" s="18" t="s">
        <v>109</v>
      </c>
      <c r="I23" s="205">
        <f>'B-01'!N48+'B-02'!N48+'B-03'!N48</f>
        <v>0</v>
      </c>
      <c r="J23" s="16" t="s">
        <v>82</v>
      </c>
      <c r="K23" s="7"/>
      <c r="L23" s="106"/>
      <c r="M23" s="107"/>
      <c r="N23" s="107"/>
      <c r="O23" s="107"/>
    </row>
    <row r="24" spans="2:23" ht="24.9" customHeight="1" x14ac:dyDescent="0.3">
      <c r="B24" s="68" t="s">
        <v>124</v>
      </c>
      <c r="C24" s="69"/>
      <c r="D24" s="69"/>
      <c r="E24" s="69"/>
      <c r="F24" s="69"/>
      <c r="G24" s="69"/>
      <c r="H24" s="17" t="s">
        <v>105</v>
      </c>
      <c r="I24" s="63">
        <f>IF('B-01'!$J$42="TAK",1,0)+IF('B-02'!$J$42="TAK",1,0)+IF('B-03'!$J$42="TAK",1,0)</f>
        <v>0</v>
      </c>
      <c r="J24" s="16" t="s">
        <v>4</v>
      </c>
      <c r="K24" s="7"/>
      <c r="L24" s="79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</row>
    <row r="25" spans="2:23" ht="24.9" customHeight="1" x14ac:dyDescent="0.3">
      <c r="B25" s="81" t="s">
        <v>123</v>
      </c>
      <c r="C25" s="82"/>
      <c r="D25" s="82"/>
      <c r="E25" s="82"/>
      <c r="F25" s="82"/>
      <c r="G25" s="82"/>
      <c r="H25" s="17" t="s">
        <v>110</v>
      </c>
      <c r="I25" s="206">
        <f>'B-01'!N51+'B-02'!N51+'B-03'!N51</f>
        <v>0</v>
      </c>
      <c r="J25" s="20" t="s">
        <v>121</v>
      </c>
      <c r="K25" s="7"/>
    </row>
    <row r="26" spans="2:23" ht="39.9" customHeight="1" x14ac:dyDescent="0.3">
      <c r="B26" s="83" t="s">
        <v>156</v>
      </c>
      <c r="C26" s="84"/>
      <c r="D26" s="84"/>
      <c r="E26" s="84"/>
      <c r="F26" s="84"/>
      <c r="G26" s="84"/>
      <c r="H26" s="84"/>
      <c r="I26" s="84"/>
      <c r="J26" s="84"/>
      <c r="K26" s="85"/>
      <c r="L26" s="79" t="s">
        <v>172</v>
      </c>
      <c r="M26" s="80"/>
      <c r="N26" s="80"/>
      <c r="O26" s="80"/>
    </row>
    <row r="27" spans="2:23" ht="24.9" customHeight="1" x14ac:dyDescent="0.3">
      <c r="B27" s="86" t="s">
        <v>111</v>
      </c>
      <c r="C27" s="87"/>
      <c r="D27" s="87"/>
      <c r="E27" s="87"/>
      <c r="F27" s="87"/>
      <c r="G27" s="87"/>
      <c r="H27" s="14" t="s">
        <v>99</v>
      </c>
      <c r="I27" s="87" t="s">
        <v>112</v>
      </c>
      <c r="J27" s="87"/>
      <c r="K27" s="15" t="s">
        <v>101</v>
      </c>
    </row>
    <row r="28" spans="2:23" ht="24.9" customHeight="1" x14ac:dyDescent="0.3">
      <c r="B28" s="68" t="s">
        <v>113</v>
      </c>
      <c r="C28" s="69"/>
      <c r="D28" s="69"/>
      <c r="E28" s="69"/>
      <c r="F28" s="69"/>
      <c r="G28" s="69"/>
      <c r="H28" s="17" t="s">
        <v>114</v>
      </c>
      <c r="I28" s="205" t="str">
        <f>IF(('B-01'!$F$32+'B-02'!$F$32+'B-03'!$F$32)/1000&gt;0,('B-01'!$F$32+'B-02'!$F$32+'B-03'!$F$32)/1000,"0,0")</f>
        <v>0,0</v>
      </c>
      <c r="J28" s="16" t="s">
        <v>115</v>
      </c>
      <c r="K28" s="7"/>
      <c r="L28" s="108" t="s">
        <v>130</v>
      </c>
      <c r="M28" s="109"/>
      <c r="N28" s="109"/>
      <c r="O28" s="109"/>
    </row>
    <row r="29" spans="2:23" ht="24.9" customHeight="1" x14ac:dyDescent="0.3">
      <c r="B29" s="68" t="s">
        <v>116</v>
      </c>
      <c r="C29" s="69"/>
      <c r="D29" s="69"/>
      <c r="E29" s="69"/>
      <c r="F29" s="69"/>
      <c r="G29" s="69"/>
      <c r="H29" s="17" t="s">
        <v>114</v>
      </c>
      <c r="I29" s="205" t="str">
        <f>IF(('B-01'!$F$31+'B-02'!$F$31+'B-03'!$F$31)/1000,('B-01'!$F$31+'B-02'!$F$31+'B-03'!$F$31)/1000,"0,0")</f>
        <v>0,0</v>
      </c>
      <c r="J29" s="16" t="s">
        <v>115</v>
      </c>
      <c r="K29" s="7"/>
    </row>
    <row r="30" spans="2:23" ht="24.9" customHeight="1" x14ac:dyDescent="0.3">
      <c r="B30" s="68" t="s">
        <v>117</v>
      </c>
      <c r="C30" s="69"/>
      <c r="D30" s="69"/>
      <c r="E30" s="69"/>
      <c r="F30" s="69"/>
      <c r="G30" s="69"/>
      <c r="H30" s="17" t="s">
        <v>114</v>
      </c>
      <c r="I30" s="205">
        <f>('B-01'!$M$31+'B-02'!$M$31+'B-03'!$M$31)/1000</f>
        <v>0</v>
      </c>
      <c r="J30" s="16" t="s">
        <v>115</v>
      </c>
      <c r="K30" s="7"/>
    </row>
    <row r="31" spans="2:23" ht="24.9" customHeight="1" thickBot="1" x14ac:dyDescent="0.35">
      <c r="B31" s="68" t="s">
        <v>128</v>
      </c>
      <c r="C31" s="69"/>
      <c r="D31" s="69"/>
      <c r="E31" s="69"/>
      <c r="F31" s="69"/>
      <c r="G31" s="69"/>
      <c r="H31" s="17" t="s">
        <v>114</v>
      </c>
      <c r="I31" s="205">
        <f>('B-01'!$M$32+'B-02'!$M$32+'B-03'!$M$32)/1000</f>
        <v>0</v>
      </c>
      <c r="J31" s="16" t="s">
        <v>115</v>
      </c>
      <c r="K31" s="7"/>
    </row>
    <row r="32" spans="2:23" ht="24.9" customHeight="1" thickBot="1" x14ac:dyDescent="0.35">
      <c r="B32" s="102" t="s">
        <v>158</v>
      </c>
      <c r="C32" s="103"/>
      <c r="D32" s="103"/>
      <c r="E32" s="103"/>
      <c r="F32" s="103"/>
      <c r="G32" s="103"/>
      <c r="H32" s="57" t="s">
        <v>160</v>
      </c>
      <c r="I32" s="64" t="str">
        <f>IFERROR((1-(('B-01'!$N$28+'B-02'!$N$28+'B-03'!$N$28)/('B-01'!$H$28+'B-02'!$H$28+'B-03'!$H$28)))*100,"-")</f>
        <v>-</v>
      </c>
      <c r="J32" s="65" t="s">
        <v>159</v>
      </c>
      <c r="K32" s="7"/>
      <c r="L32" s="104" t="str">
        <f>IF(I32="-","Wprowadź dane bilansowe do kart budynkowych",(IF(I32&gt;=20,"Redukcja EP - zgodna z Programem dla prac termomodernizacyjnych",(IF(I32&gt;=10,"Redukcja EP - zgodna z Programem tylko jeśli wymiana źródła i OZE","!!!Redukcja EP - Niezgodna z Programem!!!")))))</f>
        <v>Wprowadź dane bilansowe do kart budynkowych</v>
      </c>
      <c r="M32" s="105"/>
      <c r="N32" s="105"/>
      <c r="O32" s="105"/>
      <c r="P32" s="105"/>
      <c r="Q32" s="105"/>
    </row>
    <row r="33" spans="2:11" ht="24.9" customHeight="1" x14ac:dyDescent="0.3">
      <c r="B33" s="68" t="s">
        <v>118</v>
      </c>
      <c r="C33" s="69"/>
      <c r="D33" s="69"/>
      <c r="E33" s="69"/>
      <c r="F33" s="69"/>
      <c r="G33" s="69"/>
      <c r="H33" s="17" t="s">
        <v>119</v>
      </c>
      <c r="I33" s="205">
        <f>'B-01'!$M$33+'B-02'!$M$33+'B-03'!$M$33</f>
        <v>0</v>
      </c>
      <c r="J33" s="16" t="s">
        <v>56</v>
      </c>
      <c r="K33" s="7"/>
    </row>
    <row r="34" spans="2:11" ht="24.9" customHeight="1" x14ac:dyDescent="0.3">
      <c r="B34" s="70" t="s">
        <v>120</v>
      </c>
      <c r="C34" s="71"/>
      <c r="D34" s="71"/>
      <c r="E34" s="71"/>
      <c r="F34" s="71"/>
      <c r="G34" s="71"/>
      <c r="H34" s="71"/>
      <c r="I34" s="71"/>
      <c r="J34" s="71"/>
      <c r="K34" s="72"/>
    </row>
    <row r="35" spans="2:11" ht="24.9" customHeight="1" x14ac:dyDescent="0.3">
      <c r="B35" s="70"/>
      <c r="C35" s="71"/>
      <c r="D35" s="71"/>
      <c r="E35" s="71"/>
      <c r="F35" s="71"/>
      <c r="G35" s="71"/>
      <c r="H35" s="71"/>
      <c r="I35" s="71"/>
      <c r="J35" s="71"/>
      <c r="K35" s="72"/>
    </row>
    <row r="36" spans="2:11" ht="24.9" customHeight="1" x14ac:dyDescent="0.3">
      <c r="B36" s="73" t="s">
        <v>132</v>
      </c>
      <c r="C36" s="74"/>
      <c r="D36" s="74"/>
      <c r="E36" s="74" t="s">
        <v>133</v>
      </c>
      <c r="F36" s="74"/>
      <c r="G36" s="74"/>
      <c r="H36" s="74"/>
      <c r="I36" s="74" t="s">
        <v>145</v>
      </c>
      <c r="J36" s="74"/>
      <c r="K36" s="77"/>
    </row>
    <row r="37" spans="2:11" ht="24.9" customHeight="1" x14ac:dyDescent="0.3">
      <c r="B37" s="73"/>
      <c r="C37" s="74"/>
      <c r="D37" s="74"/>
      <c r="E37" s="74"/>
      <c r="F37" s="74"/>
      <c r="G37" s="74"/>
      <c r="H37" s="74"/>
      <c r="I37" s="74"/>
      <c r="J37" s="74"/>
      <c r="K37" s="77"/>
    </row>
    <row r="38" spans="2:11" ht="24.9" customHeight="1" x14ac:dyDescent="0.3">
      <c r="B38" s="75"/>
      <c r="C38" s="76"/>
      <c r="D38" s="76"/>
      <c r="E38" s="76"/>
      <c r="F38" s="76"/>
      <c r="G38" s="76"/>
      <c r="H38" s="76"/>
      <c r="I38" s="76"/>
      <c r="J38" s="76"/>
      <c r="K38" s="78"/>
    </row>
    <row r="39" spans="2:11" ht="160.5" customHeight="1" x14ac:dyDescent="0.3">
      <c r="B39" s="88" t="s">
        <v>149</v>
      </c>
      <c r="C39" s="89"/>
      <c r="D39" s="89"/>
      <c r="E39" s="89"/>
      <c r="F39" s="89"/>
      <c r="G39" s="89"/>
      <c r="H39" s="89"/>
      <c r="I39" s="89"/>
      <c r="J39" s="89"/>
      <c r="K39" s="89"/>
    </row>
  </sheetData>
  <sheetProtection algorithmName="SHA-512" hashValue="r64khcH8OGtIFQVsK49h4eXhzrebGeCWOl8sftQwJ2+b6AFiez+VvOMsdKp8OT13m2e+V2ipnoua6CwY/R3sEw==" saltValue="cZC9+Gxm5omFtJpKaTnrFA==" spinCount="100000" sheet="1" formatCells="0" formatColumns="0" formatRows="0" insertColumns="0" insertRows="0" deleteColumns="0" deleteRows="0"/>
  <mergeCells count="56">
    <mergeCell ref="B32:G32"/>
    <mergeCell ref="L32:Q32"/>
    <mergeCell ref="L23:O23"/>
    <mergeCell ref="L20:O20"/>
    <mergeCell ref="B1:K3"/>
    <mergeCell ref="L15:O15"/>
    <mergeCell ref="L16:O16"/>
    <mergeCell ref="L28:O28"/>
    <mergeCell ref="B4:K4"/>
    <mergeCell ref="L13:O13"/>
    <mergeCell ref="L26:O26"/>
    <mergeCell ref="L10:O11"/>
    <mergeCell ref="B11:D11"/>
    <mergeCell ref="E11:F11"/>
    <mergeCell ref="G11:I11"/>
    <mergeCell ref="J11:K11"/>
    <mergeCell ref="C16:I16"/>
    <mergeCell ref="B20:G20"/>
    <mergeCell ref="B21:G21"/>
    <mergeCell ref="B22:G22"/>
    <mergeCell ref="B23:G23"/>
    <mergeCell ref="B17:I17"/>
    <mergeCell ref="B18:K18"/>
    <mergeCell ref="B19:G19"/>
    <mergeCell ref="I19:J19"/>
    <mergeCell ref="B39:K39"/>
    <mergeCell ref="C13:I13"/>
    <mergeCell ref="J13:K13"/>
    <mergeCell ref="B5:K5"/>
    <mergeCell ref="B6:K6"/>
    <mergeCell ref="B7:D7"/>
    <mergeCell ref="E7:K7"/>
    <mergeCell ref="B8:D8"/>
    <mergeCell ref="E8:K8"/>
    <mergeCell ref="B9:D9"/>
    <mergeCell ref="E9:K9"/>
    <mergeCell ref="B10:D10"/>
    <mergeCell ref="E10:K10"/>
    <mergeCell ref="B12:K12"/>
    <mergeCell ref="C14:I14"/>
    <mergeCell ref="C15:I15"/>
    <mergeCell ref="B31:G31"/>
    <mergeCell ref="L24:W24"/>
    <mergeCell ref="B25:G25"/>
    <mergeCell ref="B26:K26"/>
    <mergeCell ref="B24:G24"/>
    <mergeCell ref="B27:G27"/>
    <mergeCell ref="I27:J27"/>
    <mergeCell ref="B28:G28"/>
    <mergeCell ref="B29:G29"/>
    <mergeCell ref="B30:G30"/>
    <mergeCell ref="B33:G33"/>
    <mergeCell ref="B34:K35"/>
    <mergeCell ref="B36:D38"/>
    <mergeCell ref="E36:H38"/>
    <mergeCell ref="I36:K38"/>
  </mergeCells>
  <dataValidations count="1">
    <dataValidation type="list" allowBlank="1" showInputMessage="1" showErrorMessage="1" promptTitle="Wybierz z listy:" sqref="E11:F11" xr:uid="{00000000-0002-0000-0000-000000000000}">
      <formula1>$P$8:$P$9</formula1>
    </dataValidation>
  </dataValidations>
  <pageMargins left="0.7" right="0.7" top="0.75" bottom="0.75" header="0.3" footer="0.3"/>
  <pageSetup paperSize="9" scale="64" orientation="portrait" horizontalDpi="1200" verticalDpi="1200" r:id="rId1"/>
  <ignoredErrors>
    <ignoredError sqref="I2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T154"/>
  <sheetViews>
    <sheetView view="pageBreakPreview" topLeftCell="A61" zoomScale="75" zoomScaleNormal="100" zoomScaleSheetLayoutView="75" workbookViewId="0">
      <selection activeCell="M22" sqref="M22"/>
    </sheetView>
  </sheetViews>
  <sheetFormatPr defaultRowHeight="14.4" x14ac:dyDescent="0.3"/>
  <cols>
    <col min="2" max="2" width="18.109375" customWidth="1"/>
    <col min="3" max="14" width="14.6640625" customWidth="1"/>
    <col min="15" max="18" width="15.6640625" customWidth="1"/>
    <col min="19" max="19" width="79" customWidth="1"/>
    <col min="20" max="20" width="68.6640625" hidden="1" customWidth="1"/>
  </cols>
  <sheetData>
    <row r="2" spans="2:20" ht="39.9" customHeight="1" x14ac:dyDescent="0.3">
      <c r="B2" s="183" t="str">
        <f>IF('1.StrTytułowa'!E9&lt;&gt;"",'1.StrTytułowa'!E9,"")</f>
        <v/>
      </c>
      <c r="C2" s="183"/>
      <c r="D2" s="184" t="str">
        <f>IF('1.StrTytułowa'!E7&lt;&gt;"",'1.StrTytułowa'!E7,"")</f>
        <v/>
      </c>
      <c r="E2" s="184"/>
      <c r="F2" s="184"/>
      <c r="G2" s="184"/>
      <c r="H2" s="184"/>
      <c r="I2" s="184"/>
      <c r="J2" s="184"/>
      <c r="K2" s="184"/>
      <c r="L2" s="184"/>
      <c r="M2" s="184"/>
      <c r="N2" s="184"/>
    </row>
    <row r="3" spans="2:20" ht="50.25" customHeight="1" x14ac:dyDescent="0.3">
      <c r="B3" s="185" t="s">
        <v>146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7"/>
    </row>
    <row r="4" spans="2:20" ht="24.9" customHeight="1" x14ac:dyDescent="0.3">
      <c r="B4" s="188" t="s">
        <v>0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79" t="s">
        <v>136</v>
      </c>
      <c r="P4" s="180"/>
      <c r="Q4" s="180"/>
      <c r="R4" s="180"/>
    </row>
    <row r="5" spans="2:20" ht="39.9" customHeight="1" x14ac:dyDescent="0.3">
      <c r="B5" s="168" t="s">
        <v>1</v>
      </c>
      <c r="C5" s="168"/>
      <c r="D5" s="168"/>
      <c r="E5" s="155"/>
      <c r="F5" s="156"/>
      <c r="G5" s="156"/>
      <c r="H5" s="156"/>
      <c r="I5" s="156"/>
      <c r="J5" s="156"/>
      <c r="K5" s="156"/>
      <c r="L5" s="156"/>
      <c r="M5" s="156"/>
      <c r="N5" s="189"/>
      <c r="O5" s="179"/>
      <c r="P5" s="180"/>
      <c r="Q5" s="180"/>
      <c r="R5" s="180"/>
    </row>
    <row r="6" spans="2:20" ht="39.9" customHeight="1" x14ac:dyDescent="0.3">
      <c r="B6" s="198" t="s">
        <v>125</v>
      </c>
      <c r="C6" s="199"/>
      <c r="D6" s="200"/>
      <c r="E6" s="192"/>
      <c r="F6" s="193"/>
      <c r="G6" s="196" t="s">
        <v>126</v>
      </c>
      <c r="H6" s="197"/>
      <c r="I6" s="194"/>
      <c r="J6" s="194"/>
      <c r="K6" s="196" t="s">
        <v>127</v>
      </c>
      <c r="L6" s="197"/>
      <c r="M6" s="194"/>
      <c r="N6" s="195"/>
      <c r="O6" s="179"/>
      <c r="P6" s="180"/>
      <c r="Q6" s="180"/>
      <c r="R6" s="180"/>
    </row>
    <row r="7" spans="2:20" ht="24.9" customHeight="1" x14ac:dyDescent="0.3">
      <c r="B7" s="168" t="s">
        <v>2</v>
      </c>
      <c r="C7" s="168"/>
      <c r="D7" s="168"/>
      <c r="E7" s="155"/>
      <c r="F7" s="156"/>
      <c r="G7" s="156"/>
      <c r="H7" s="156"/>
      <c r="I7" s="156"/>
      <c r="J7" s="156"/>
      <c r="K7" s="156"/>
      <c r="L7" s="156"/>
      <c r="M7" s="157"/>
      <c r="N7" s="158"/>
      <c r="O7" s="166"/>
      <c r="P7" s="167"/>
      <c r="Q7" s="167"/>
      <c r="R7" s="167"/>
      <c r="T7" t="s">
        <v>3</v>
      </c>
    </row>
    <row r="8" spans="2:20" ht="24.9" customHeight="1" x14ac:dyDescent="0.3">
      <c r="B8" s="168" t="s">
        <v>5</v>
      </c>
      <c r="C8" s="168"/>
      <c r="D8" s="168"/>
      <c r="E8" s="190"/>
      <c r="F8" s="190"/>
      <c r="G8" s="191" t="s">
        <v>6</v>
      </c>
      <c r="H8" s="191"/>
      <c r="I8" s="10"/>
      <c r="J8" s="23" t="s">
        <v>7</v>
      </c>
      <c r="K8" s="191" t="s">
        <v>141</v>
      </c>
      <c r="L8" s="191"/>
      <c r="M8" s="10"/>
      <c r="N8" s="23" t="s">
        <v>7</v>
      </c>
      <c r="O8" s="202" t="s">
        <v>147</v>
      </c>
      <c r="P8" s="203"/>
      <c r="Q8" s="203"/>
      <c r="R8" s="203"/>
      <c r="T8" s="24" t="s">
        <v>14</v>
      </c>
    </row>
    <row r="9" spans="2:20" ht="24.9" customHeight="1" x14ac:dyDescent="0.3">
      <c r="B9" s="168" t="s">
        <v>139</v>
      </c>
      <c r="C9" s="168"/>
      <c r="D9" s="168"/>
      <c r="E9" s="192"/>
      <c r="F9" s="193"/>
      <c r="G9" s="201" t="s">
        <v>9</v>
      </c>
      <c r="H9" s="201"/>
      <c r="I9" s="128"/>
      <c r="J9" s="128"/>
      <c r="K9" s="128"/>
      <c r="L9" s="128"/>
      <c r="M9" s="128"/>
      <c r="N9" s="128"/>
      <c r="O9" s="164" t="s">
        <v>138</v>
      </c>
      <c r="P9" s="165"/>
      <c r="Q9" s="165"/>
      <c r="R9" s="165"/>
      <c r="T9" s="24" t="s">
        <v>20</v>
      </c>
    </row>
    <row r="10" spans="2:20" ht="39.9" customHeight="1" x14ac:dyDescent="0.3">
      <c r="B10" s="168" t="s">
        <v>11</v>
      </c>
      <c r="C10" s="168"/>
      <c r="D10" s="168"/>
      <c r="E10" s="1"/>
      <c r="F10" s="2" t="str">
        <f>IFERROR(E10/M8,"-")</f>
        <v>-</v>
      </c>
      <c r="G10" s="169" t="s">
        <v>12</v>
      </c>
      <c r="H10" s="170"/>
      <c r="I10" s="128"/>
      <c r="J10" s="128"/>
      <c r="K10" s="128"/>
      <c r="L10" s="128"/>
      <c r="M10" s="128"/>
      <c r="N10" s="128"/>
      <c r="O10" s="164"/>
      <c r="P10" s="165"/>
      <c r="Q10" s="165"/>
      <c r="R10" s="165"/>
      <c r="T10" t="s">
        <v>10</v>
      </c>
    </row>
    <row r="11" spans="2:20" s="24" customFormat="1" ht="24.9" customHeight="1" x14ac:dyDescent="0.3">
      <c r="B11" s="171" t="s">
        <v>13</v>
      </c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3"/>
      <c r="O11" s="181"/>
      <c r="P11" s="182"/>
      <c r="Q11" s="182"/>
      <c r="R11" s="182"/>
      <c r="T11" t="s">
        <v>8</v>
      </c>
    </row>
    <row r="12" spans="2:20" ht="39.9" customHeight="1" x14ac:dyDescent="0.3">
      <c r="B12" s="25"/>
      <c r="C12" s="174" t="s">
        <v>15</v>
      </c>
      <c r="D12" s="174"/>
      <c r="E12" s="174"/>
      <c r="F12" s="174"/>
      <c r="G12" s="174"/>
      <c r="H12" s="174"/>
      <c r="I12" s="175" t="s">
        <v>16</v>
      </c>
      <c r="J12" s="175"/>
      <c r="K12" s="175"/>
      <c r="L12" s="175"/>
      <c r="M12" s="175"/>
      <c r="N12" s="175"/>
      <c r="O12" s="159" t="s">
        <v>17</v>
      </c>
      <c r="P12" s="161" t="s">
        <v>18</v>
      </c>
      <c r="Q12" s="162"/>
      <c r="R12" s="163"/>
      <c r="S12" s="79" t="s">
        <v>19</v>
      </c>
    </row>
    <row r="13" spans="2:20" ht="61.5" customHeight="1" x14ac:dyDescent="0.3">
      <c r="B13" s="25" t="s">
        <v>21</v>
      </c>
      <c r="C13" s="26" t="s">
        <v>22</v>
      </c>
      <c r="D13" s="26" t="s">
        <v>23</v>
      </c>
      <c r="E13" s="26" t="s">
        <v>24</v>
      </c>
      <c r="F13" s="26" t="s">
        <v>25</v>
      </c>
      <c r="G13" s="26" t="s">
        <v>26</v>
      </c>
      <c r="H13" s="28" t="s">
        <v>27</v>
      </c>
      <c r="I13" s="27" t="s">
        <v>22</v>
      </c>
      <c r="J13" s="27" t="s">
        <v>23</v>
      </c>
      <c r="K13" s="27" t="s">
        <v>24</v>
      </c>
      <c r="L13" s="27" t="s">
        <v>25</v>
      </c>
      <c r="M13" s="27" t="s">
        <v>26</v>
      </c>
      <c r="N13" s="27" t="s">
        <v>27</v>
      </c>
      <c r="O13" s="160"/>
      <c r="P13" s="29" t="s">
        <v>28</v>
      </c>
      <c r="Q13" s="29" t="s">
        <v>29</v>
      </c>
      <c r="R13" s="29" t="s">
        <v>30</v>
      </c>
      <c r="S13" s="79"/>
    </row>
    <row r="14" spans="2:20" ht="20.100000000000001" customHeight="1" x14ac:dyDescent="0.3">
      <c r="B14" s="30" t="s">
        <v>31</v>
      </c>
      <c r="C14" s="9"/>
      <c r="D14" s="9"/>
      <c r="E14" s="9"/>
      <c r="F14" s="9"/>
      <c r="G14" s="9"/>
      <c r="H14" s="67">
        <f>SUM(C14:G14)</f>
        <v>0</v>
      </c>
      <c r="I14" s="9"/>
      <c r="J14" s="9"/>
      <c r="K14" s="9"/>
      <c r="L14" s="9"/>
      <c r="M14" s="9"/>
      <c r="N14" s="66">
        <f>SUM(I14:M14)</f>
        <v>0</v>
      </c>
      <c r="O14" s="31">
        <v>1.1000000000000001</v>
      </c>
      <c r="P14" s="32">
        <v>77.62</v>
      </c>
      <c r="Q14" s="32">
        <f>P14*3.6</f>
        <v>279.43200000000002</v>
      </c>
      <c r="R14" s="32">
        <f>Q14/1000</f>
        <v>0.27943200000000001</v>
      </c>
      <c r="S14" s="79"/>
      <c r="T14" s="33"/>
    </row>
    <row r="15" spans="2:20" ht="20.100000000000001" customHeight="1" x14ac:dyDescent="0.3">
      <c r="B15" s="30" t="s">
        <v>32</v>
      </c>
      <c r="C15" s="9"/>
      <c r="D15" s="9"/>
      <c r="E15" s="9"/>
      <c r="F15" s="9"/>
      <c r="G15" s="9"/>
      <c r="H15" s="67">
        <f t="shared" ref="H15:H22" si="0">SUM(C15:G15)</f>
        <v>0</v>
      </c>
      <c r="I15" s="9"/>
      <c r="J15" s="9"/>
      <c r="K15" s="9"/>
      <c r="L15" s="9"/>
      <c r="M15" s="9"/>
      <c r="N15" s="66">
        <f t="shared" ref="N15:N22" si="1">SUM(I15:M15)</f>
        <v>0</v>
      </c>
      <c r="O15" s="31">
        <v>1.1000000000000001</v>
      </c>
      <c r="P15" s="32">
        <v>55.37</v>
      </c>
      <c r="Q15" s="32">
        <f t="shared" ref="Q15:Q20" si="2">P15*3.6</f>
        <v>199.33199999999999</v>
      </c>
      <c r="R15" s="32">
        <f t="shared" ref="R15:R22" si="3">Q15/1000</f>
        <v>0.19933199999999998</v>
      </c>
      <c r="S15" s="79"/>
      <c r="T15" s="33"/>
    </row>
    <row r="16" spans="2:20" ht="20.100000000000001" customHeight="1" x14ac:dyDescent="0.3">
      <c r="B16" s="30" t="s">
        <v>33</v>
      </c>
      <c r="C16" s="9"/>
      <c r="D16" s="9"/>
      <c r="E16" s="9"/>
      <c r="F16" s="9"/>
      <c r="G16" s="9"/>
      <c r="H16" s="67">
        <f t="shared" si="0"/>
        <v>0</v>
      </c>
      <c r="I16" s="9"/>
      <c r="J16" s="9"/>
      <c r="K16" s="9"/>
      <c r="L16" s="9"/>
      <c r="M16" s="9"/>
      <c r="N16" s="66">
        <f t="shared" si="1"/>
        <v>0</v>
      </c>
      <c r="O16" s="31">
        <v>1.1000000000000001</v>
      </c>
      <c r="P16" s="32">
        <v>63.1</v>
      </c>
      <c r="Q16" s="32">
        <f t="shared" si="2"/>
        <v>227.16</v>
      </c>
      <c r="R16" s="32">
        <f t="shared" si="3"/>
        <v>0.22716</v>
      </c>
      <c r="S16" s="79"/>
      <c r="T16" s="33"/>
    </row>
    <row r="17" spans="2:20" ht="20.100000000000001" customHeight="1" x14ac:dyDescent="0.3">
      <c r="B17" s="30" t="s">
        <v>34</v>
      </c>
      <c r="C17" s="9"/>
      <c r="D17" s="9"/>
      <c r="E17" s="9"/>
      <c r="F17" s="9"/>
      <c r="G17" s="9"/>
      <c r="H17" s="67">
        <f t="shared" si="0"/>
        <v>0</v>
      </c>
      <c r="I17" s="9"/>
      <c r="J17" s="9"/>
      <c r="K17" s="9"/>
      <c r="L17" s="9"/>
      <c r="M17" s="9"/>
      <c r="N17" s="66">
        <f t="shared" si="1"/>
        <v>0</v>
      </c>
      <c r="O17" s="31">
        <v>1.1000000000000001</v>
      </c>
      <c r="P17" s="32">
        <v>94.7</v>
      </c>
      <c r="Q17" s="32">
        <f t="shared" si="2"/>
        <v>340.92</v>
      </c>
      <c r="R17" s="32">
        <f t="shared" si="3"/>
        <v>0.34092</v>
      </c>
      <c r="S17" s="79"/>
      <c r="T17" s="33"/>
    </row>
    <row r="18" spans="2:20" ht="20.100000000000001" customHeight="1" x14ac:dyDescent="0.3">
      <c r="B18" s="30" t="s">
        <v>35</v>
      </c>
      <c r="C18" s="9"/>
      <c r="D18" s="9"/>
      <c r="E18" s="9"/>
      <c r="F18" s="9"/>
      <c r="G18" s="9"/>
      <c r="H18" s="67">
        <f t="shared" si="0"/>
        <v>0</v>
      </c>
      <c r="I18" s="9"/>
      <c r="J18" s="9"/>
      <c r="K18" s="9"/>
      <c r="L18" s="9"/>
      <c r="M18" s="9"/>
      <c r="N18" s="66">
        <f t="shared" si="1"/>
        <v>0</v>
      </c>
      <c r="O18" s="31">
        <v>0.2</v>
      </c>
      <c r="P18" s="32">
        <v>0</v>
      </c>
      <c r="Q18" s="32">
        <f t="shared" si="2"/>
        <v>0</v>
      </c>
      <c r="R18" s="32">
        <f t="shared" si="3"/>
        <v>0</v>
      </c>
      <c r="S18" s="34" t="s">
        <v>36</v>
      </c>
      <c r="T18" s="33"/>
    </row>
    <row r="19" spans="2:20" ht="20.100000000000001" customHeight="1" x14ac:dyDescent="0.3">
      <c r="B19" s="3" t="s">
        <v>37</v>
      </c>
      <c r="C19" s="9"/>
      <c r="D19" s="9"/>
      <c r="E19" s="9"/>
      <c r="F19" s="9"/>
      <c r="G19" s="9"/>
      <c r="H19" s="67">
        <f>SUM(C19:G19)</f>
        <v>0</v>
      </c>
      <c r="I19" s="9"/>
      <c r="J19" s="9"/>
      <c r="K19" s="9"/>
      <c r="L19" s="9"/>
      <c r="M19" s="9"/>
      <c r="N19" s="66">
        <f>SUM(I19:M19)</f>
        <v>0</v>
      </c>
      <c r="O19" s="51">
        <v>0</v>
      </c>
      <c r="P19" s="52">
        <v>0</v>
      </c>
      <c r="Q19" s="52">
        <f t="shared" si="2"/>
        <v>0</v>
      </c>
      <c r="R19" s="53">
        <f t="shared" si="3"/>
        <v>0</v>
      </c>
      <c r="S19" s="54" t="s">
        <v>38</v>
      </c>
    </row>
    <row r="20" spans="2:20" ht="20.100000000000001" customHeight="1" x14ac:dyDescent="0.3">
      <c r="B20" s="30" t="s">
        <v>39</v>
      </c>
      <c r="C20" s="9"/>
      <c r="D20" s="9"/>
      <c r="E20" s="9"/>
      <c r="F20" s="9"/>
      <c r="G20" s="9"/>
      <c r="H20" s="67">
        <f>SUM(C20:G20)</f>
        <v>0</v>
      </c>
      <c r="I20" s="9"/>
      <c r="J20" s="9"/>
      <c r="K20" s="9"/>
      <c r="L20" s="9"/>
      <c r="M20" s="9"/>
      <c r="N20" s="66">
        <f>SUM(I20:M20)</f>
        <v>0</v>
      </c>
      <c r="O20" s="51">
        <v>0.8</v>
      </c>
      <c r="P20" s="52">
        <v>93.55</v>
      </c>
      <c r="Q20" s="32">
        <f t="shared" si="2"/>
        <v>336.78</v>
      </c>
      <c r="R20" s="32">
        <f t="shared" si="3"/>
        <v>0.33677999999999997</v>
      </c>
      <c r="S20" s="55" t="s">
        <v>40</v>
      </c>
    </row>
    <row r="21" spans="2:20" ht="35.1" customHeight="1" x14ac:dyDescent="0.3">
      <c r="B21" s="30" t="s">
        <v>41</v>
      </c>
      <c r="C21" s="9"/>
      <c r="D21" s="9"/>
      <c r="E21" s="9"/>
      <c r="F21" s="9"/>
      <c r="G21" s="9"/>
      <c r="H21" s="67">
        <f t="shared" si="0"/>
        <v>0</v>
      </c>
      <c r="I21" s="9"/>
      <c r="J21" s="9"/>
      <c r="K21" s="9"/>
      <c r="L21" s="9"/>
      <c r="M21" s="9"/>
      <c r="N21" s="66">
        <f t="shared" si="1"/>
        <v>0</v>
      </c>
      <c r="O21" s="31">
        <v>2.5</v>
      </c>
      <c r="P21" s="32"/>
      <c r="Q21" s="32">
        <v>708</v>
      </c>
      <c r="R21" s="32">
        <f t="shared" si="3"/>
        <v>0.70799999999999996</v>
      </c>
      <c r="S21" s="19" t="s">
        <v>42</v>
      </c>
    </row>
    <row r="22" spans="2:20" ht="35.1" customHeight="1" x14ac:dyDescent="0.3">
      <c r="B22" s="30" t="s">
        <v>164</v>
      </c>
      <c r="C22" s="9"/>
      <c r="D22" s="9"/>
      <c r="E22" s="9"/>
      <c r="F22" s="9"/>
      <c r="G22" s="9"/>
      <c r="H22" s="67">
        <f t="shared" si="0"/>
        <v>0</v>
      </c>
      <c r="I22" s="9"/>
      <c r="J22" s="9"/>
      <c r="K22" s="9"/>
      <c r="L22" s="9"/>
      <c r="M22" s="9"/>
      <c r="N22" s="66">
        <f t="shared" si="1"/>
        <v>0</v>
      </c>
      <c r="O22" s="31">
        <v>2.5</v>
      </c>
      <c r="P22" s="32"/>
      <c r="Q22" s="32">
        <v>708</v>
      </c>
      <c r="R22" s="32">
        <f t="shared" si="3"/>
        <v>0.70799999999999996</v>
      </c>
      <c r="S22" s="19" t="s">
        <v>43</v>
      </c>
    </row>
    <row r="23" spans="2:20" ht="20.100000000000001" customHeight="1" x14ac:dyDescent="0.3">
      <c r="B23" s="176" t="s">
        <v>165</v>
      </c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8"/>
      <c r="O23" s="59"/>
      <c r="P23" s="60"/>
      <c r="Q23" s="60"/>
      <c r="R23" s="60"/>
      <c r="S23" s="19"/>
    </row>
    <row r="24" spans="2:20" ht="20.100000000000001" customHeight="1" x14ac:dyDescent="0.3">
      <c r="B24" s="148" t="s">
        <v>44</v>
      </c>
      <c r="C24" s="149"/>
      <c r="D24" s="149"/>
      <c r="E24" s="149"/>
      <c r="F24" s="149"/>
      <c r="G24" s="150"/>
      <c r="H24" s="67">
        <f>SUM(H14:H20)</f>
        <v>0</v>
      </c>
      <c r="I24" s="151" t="s">
        <v>44</v>
      </c>
      <c r="J24" s="152"/>
      <c r="K24" s="152"/>
      <c r="L24" s="152"/>
      <c r="M24" s="153"/>
      <c r="N24" s="66">
        <f>SUM(N14:N20)</f>
        <v>0</v>
      </c>
      <c r="O24" s="35">
        <f>H24-N24</f>
        <v>0</v>
      </c>
      <c r="P24" s="36" t="s">
        <v>45</v>
      </c>
      <c r="Q24" s="36"/>
      <c r="R24" s="37"/>
      <c r="S24" s="107"/>
      <c r="T24" s="33"/>
    </row>
    <row r="25" spans="2:20" ht="20.100000000000001" customHeight="1" x14ac:dyDescent="0.3">
      <c r="B25" s="148" t="s">
        <v>46</v>
      </c>
      <c r="C25" s="149"/>
      <c r="D25" s="149"/>
      <c r="E25" s="149"/>
      <c r="F25" s="149"/>
      <c r="G25" s="150"/>
      <c r="H25" s="67">
        <f>H21</f>
        <v>0</v>
      </c>
      <c r="I25" s="151" t="s">
        <v>46</v>
      </c>
      <c r="J25" s="152"/>
      <c r="K25" s="152"/>
      <c r="L25" s="152"/>
      <c r="M25" s="153"/>
      <c r="N25" s="66">
        <f>N21</f>
        <v>0</v>
      </c>
      <c r="O25" s="35">
        <f>H25-N25</f>
        <v>0</v>
      </c>
      <c r="P25" s="36" t="s">
        <v>45</v>
      </c>
      <c r="Q25" s="36"/>
      <c r="R25" s="37"/>
      <c r="S25" s="107"/>
      <c r="T25" s="33"/>
    </row>
    <row r="26" spans="2:20" ht="20.100000000000001" customHeight="1" x14ac:dyDescent="0.3">
      <c r="B26" s="148" t="s">
        <v>47</v>
      </c>
      <c r="C26" s="149"/>
      <c r="D26" s="149"/>
      <c r="E26" s="149"/>
      <c r="F26" s="149"/>
      <c r="G26" s="150"/>
      <c r="H26" s="67">
        <f>H22</f>
        <v>0</v>
      </c>
      <c r="I26" s="151" t="s">
        <v>48</v>
      </c>
      <c r="J26" s="152"/>
      <c r="K26" s="152"/>
      <c r="L26" s="152"/>
      <c r="M26" s="153"/>
      <c r="N26" s="66">
        <f>N22</f>
        <v>0</v>
      </c>
      <c r="O26" s="35">
        <f>N26-H26</f>
        <v>0</v>
      </c>
      <c r="P26" s="36" t="s">
        <v>45</v>
      </c>
      <c r="Q26" s="36"/>
      <c r="R26" s="37"/>
      <c r="S26" s="107"/>
      <c r="T26" s="33"/>
    </row>
    <row r="27" spans="2:20" ht="20.100000000000001" customHeight="1" x14ac:dyDescent="0.3">
      <c r="B27" s="148" t="s">
        <v>49</v>
      </c>
      <c r="C27" s="149"/>
      <c r="D27" s="149"/>
      <c r="E27" s="149"/>
      <c r="F27" s="149"/>
      <c r="G27" s="150"/>
      <c r="H27" s="67">
        <f>SUM(H14:H21)</f>
        <v>0</v>
      </c>
      <c r="I27" s="154" t="s">
        <v>50</v>
      </c>
      <c r="J27" s="154"/>
      <c r="K27" s="154"/>
      <c r="L27" s="154"/>
      <c r="M27" s="154"/>
      <c r="N27" s="66">
        <f>SUM(N14:N21)</f>
        <v>0</v>
      </c>
      <c r="O27" s="35">
        <f>H27-N27</f>
        <v>0</v>
      </c>
      <c r="P27" s="38" t="s">
        <v>45</v>
      </c>
      <c r="Q27" s="38"/>
      <c r="S27" s="107"/>
    </row>
    <row r="28" spans="2:20" ht="20.100000000000001" customHeight="1" x14ac:dyDescent="0.3">
      <c r="B28" s="148" t="s">
        <v>134</v>
      </c>
      <c r="C28" s="149"/>
      <c r="D28" s="149"/>
      <c r="E28" s="149"/>
      <c r="F28" s="149"/>
      <c r="G28" s="150"/>
      <c r="H28" s="67">
        <f>H14*$O$14+H15*$O$15+H16*$O$16+H17*$O$17+H18*$O$18+H20*$O$20+H21*$O$21-H22*$O$22+H19*$O$19</f>
        <v>0</v>
      </c>
      <c r="I28" s="154" t="s">
        <v>134</v>
      </c>
      <c r="J28" s="154"/>
      <c r="K28" s="154"/>
      <c r="L28" s="154"/>
      <c r="M28" s="154"/>
      <c r="N28" s="66">
        <f>N14*$O$14+N15*$O$15+N16*$O$16+N17*$O$17+N18*$O$18+N20*$O$20+N21*$O$21-N22*$O$22+N19*$O$19</f>
        <v>0</v>
      </c>
      <c r="O28" s="35">
        <f>H28-N28</f>
        <v>0</v>
      </c>
      <c r="P28" s="38" t="s">
        <v>45</v>
      </c>
      <c r="Q28" s="38"/>
      <c r="S28" s="107"/>
    </row>
    <row r="29" spans="2:20" ht="20.100000000000001" customHeight="1" x14ac:dyDescent="0.3">
      <c r="B29" s="148" t="s">
        <v>51</v>
      </c>
      <c r="C29" s="149"/>
      <c r="D29" s="149"/>
      <c r="E29" s="149"/>
      <c r="F29" s="149"/>
      <c r="G29" s="150"/>
      <c r="H29" s="67">
        <f>(H14*$R$14+H15*$R$15+H16*$R$16+H17*$R$17+H18*$R$18+H19*$R$19+H20*$R$20+H21*$R$21-H22*$R$22)/1000</f>
        <v>0</v>
      </c>
      <c r="I29" s="154" t="s">
        <v>51</v>
      </c>
      <c r="J29" s="154"/>
      <c r="K29" s="154"/>
      <c r="L29" s="154"/>
      <c r="M29" s="154"/>
      <c r="N29" s="66">
        <f>(N14*$R$14+N15*$R$15+N16*$R$16+N17*$R$17+N18*$R$18+N19*$R$19+N20*$R$20+N21*$R$21-N22*$R$22)/1000</f>
        <v>0</v>
      </c>
      <c r="O29" s="35">
        <f>H29-N29</f>
        <v>0</v>
      </c>
      <c r="P29" s="38" t="s">
        <v>56</v>
      </c>
      <c r="Q29" s="38"/>
      <c r="S29" s="107"/>
    </row>
    <row r="30" spans="2:20" ht="20.100000000000001" customHeight="1" x14ac:dyDescent="0.3">
      <c r="B30" s="145" t="s">
        <v>137</v>
      </c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7"/>
      <c r="O30" s="35"/>
      <c r="P30" s="38"/>
      <c r="Q30" s="38"/>
    </row>
    <row r="31" spans="2:20" ht="24.9" customHeight="1" x14ac:dyDescent="0.3">
      <c r="B31" s="133" t="s">
        <v>52</v>
      </c>
      <c r="C31" s="134"/>
      <c r="D31" s="134"/>
      <c r="E31" s="135"/>
      <c r="F31" s="204">
        <f>O24</f>
        <v>0</v>
      </c>
      <c r="G31" s="39" t="s">
        <v>45</v>
      </c>
      <c r="H31" s="136" t="s">
        <v>53</v>
      </c>
      <c r="I31" s="137"/>
      <c r="J31" s="137"/>
      <c r="K31" s="137"/>
      <c r="L31" s="138"/>
      <c r="M31" s="204">
        <f>O27</f>
        <v>0</v>
      </c>
      <c r="N31" s="40" t="s">
        <v>45</v>
      </c>
      <c r="O31" s="35"/>
      <c r="P31" s="24"/>
      <c r="Q31" s="24"/>
    </row>
    <row r="32" spans="2:20" ht="24.9" customHeight="1" x14ac:dyDescent="0.3">
      <c r="B32" s="133" t="s">
        <v>54</v>
      </c>
      <c r="C32" s="134"/>
      <c r="D32" s="134"/>
      <c r="E32" s="135"/>
      <c r="F32" s="204">
        <f>O25</f>
        <v>0</v>
      </c>
      <c r="G32" s="39" t="s">
        <v>45</v>
      </c>
      <c r="H32" s="136" t="s">
        <v>135</v>
      </c>
      <c r="I32" s="137"/>
      <c r="J32" s="137"/>
      <c r="K32" s="137"/>
      <c r="L32" s="138"/>
      <c r="M32" s="204">
        <f>O28</f>
        <v>0</v>
      </c>
      <c r="N32" s="40" t="s">
        <v>45</v>
      </c>
      <c r="O32" s="35"/>
      <c r="P32" s="24"/>
      <c r="Q32" s="24"/>
    </row>
    <row r="33" spans="2:20" ht="24.9" customHeight="1" x14ac:dyDescent="0.3">
      <c r="B33" s="133" t="s">
        <v>122</v>
      </c>
      <c r="C33" s="134"/>
      <c r="D33" s="134"/>
      <c r="E33" s="135"/>
      <c r="F33" s="204">
        <f>O26</f>
        <v>0</v>
      </c>
      <c r="G33" s="39" t="s">
        <v>45</v>
      </c>
      <c r="H33" s="136" t="s">
        <v>55</v>
      </c>
      <c r="I33" s="137"/>
      <c r="J33" s="137"/>
      <c r="K33" s="137"/>
      <c r="L33" s="138"/>
      <c r="M33" s="204">
        <f>O29</f>
        <v>0</v>
      </c>
      <c r="N33" s="40" t="s">
        <v>56</v>
      </c>
      <c r="O33" s="35"/>
      <c r="P33" s="24"/>
      <c r="Q33" s="24"/>
    </row>
    <row r="34" spans="2:20" ht="39.9" customHeight="1" x14ac:dyDescent="0.3">
      <c r="B34" s="139" t="s">
        <v>148</v>
      </c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T34" s="41" t="s">
        <v>57</v>
      </c>
    </row>
    <row r="35" spans="2:20" ht="24.9" customHeight="1" x14ac:dyDescent="0.3">
      <c r="B35" s="141" t="s">
        <v>58</v>
      </c>
      <c r="C35" s="127" t="s">
        <v>59</v>
      </c>
      <c r="D35" s="127"/>
      <c r="E35" s="127"/>
      <c r="F35" s="127"/>
      <c r="G35" s="143" t="s">
        <v>60</v>
      </c>
      <c r="H35" s="143"/>
      <c r="I35" s="143"/>
      <c r="J35" s="143"/>
      <c r="K35" s="144" t="s">
        <v>61</v>
      </c>
      <c r="L35" s="144"/>
      <c r="M35" s="144"/>
      <c r="N35" s="144"/>
      <c r="T35" s="41" t="s">
        <v>62</v>
      </c>
    </row>
    <row r="36" spans="2:20" ht="50.1" customHeight="1" x14ac:dyDescent="0.3">
      <c r="B36" s="142"/>
      <c r="C36" s="127"/>
      <c r="D36" s="127"/>
      <c r="E36" s="127"/>
      <c r="F36" s="127"/>
      <c r="G36" s="143" t="s">
        <v>63</v>
      </c>
      <c r="H36" s="143"/>
      <c r="I36" s="143"/>
      <c r="J36" s="42" t="s">
        <v>64</v>
      </c>
      <c r="K36" s="144" t="s">
        <v>65</v>
      </c>
      <c r="L36" s="144"/>
      <c r="M36" s="22" t="s">
        <v>162</v>
      </c>
      <c r="N36" s="22" t="s">
        <v>66</v>
      </c>
      <c r="T36" s="41" t="s">
        <v>67</v>
      </c>
    </row>
    <row r="37" spans="2:20" ht="39.9" customHeight="1" x14ac:dyDescent="0.3">
      <c r="B37" s="21">
        <v>1</v>
      </c>
      <c r="C37" s="129" t="s">
        <v>151</v>
      </c>
      <c r="D37" s="129"/>
      <c r="E37" s="129"/>
      <c r="F37" s="129"/>
      <c r="G37" s="130"/>
      <c r="H37" s="130"/>
      <c r="I37" s="130"/>
      <c r="J37" s="4"/>
      <c r="K37" s="128"/>
      <c r="L37" s="128"/>
      <c r="M37" s="5"/>
      <c r="N37" s="50"/>
      <c r="O37" s="132" t="s">
        <v>68</v>
      </c>
      <c r="P37" s="43"/>
      <c r="Q37" s="43"/>
      <c r="R37" s="43"/>
      <c r="T37" s="41" t="s">
        <v>69</v>
      </c>
    </row>
    <row r="38" spans="2:20" ht="39.9" customHeight="1" x14ac:dyDescent="0.3">
      <c r="B38" s="21">
        <v>2</v>
      </c>
      <c r="C38" s="129" t="s">
        <v>70</v>
      </c>
      <c r="D38" s="129"/>
      <c r="E38" s="129"/>
      <c r="F38" s="129"/>
      <c r="G38" s="130"/>
      <c r="H38" s="130"/>
      <c r="I38" s="130"/>
      <c r="J38" s="4"/>
      <c r="K38" s="128"/>
      <c r="L38" s="128"/>
      <c r="M38" s="5"/>
      <c r="N38" s="50"/>
      <c r="O38" s="132"/>
      <c r="P38" s="43"/>
      <c r="Q38" s="43"/>
      <c r="R38" s="43"/>
    </row>
    <row r="39" spans="2:20" ht="39.9" customHeight="1" x14ac:dyDescent="0.3">
      <c r="B39" s="21">
        <v>3</v>
      </c>
      <c r="C39" s="129" t="s">
        <v>71</v>
      </c>
      <c r="D39" s="129"/>
      <c r="E39" s="129"/>
      <c r="F39" s="129"/>
      <c r="G39" s="130"/>
      <c r="H39" s="130"/>
      <c r="I39" s="130"/>
      <c r="J39" s="4"/>
      <c r="K39" s="128"/>
      <c r="L39" s="128"/>
      <c r="M39" s="5"/>
      <c r="N39" s="50"/>
      <c r="O39" s="132"/>
      <c r="P39" s="43"/>
      <c r="Q39" s="43"/>
      <c r="R39" s="43"/>
    </row>
    <row r="40" spans="2:20" ht="39.9" customHeight="1" x14ac:dyDescent="0.3">
      <c r="B40" s="21">
        <v>4</v>
      </c>
      <c r="C40" s="129" t="s">
        <v>72</v>
      </c>
      <c r="D40" s="129"/>
      <c r="E40" s="129"/>
      <c r="F40" s="129"/>
      <c r="G40" s="130"/>
      <c r="H40" s="130"/>
      <c r="I40" s="130"/>
      <c r="J40" s="4"/>
      <c r="K40" s="128"/>
      <c r="L40" s="128"/>
      <c r="M40" s="5"/>
      <c r="N40" s="50"/>
      <c r="O40" s="132"/>
      <c r="P40" s="43"/>
      <c r="Q40" s="43"/>
      <c r="R40" s="43"/>
    </row>
    <row r="41" spans="2:20" ht="39.9" customHeight="1" x14ac:dyDescent="0.3">
      <c r="B41" s="21">
        <v>5</v>
      </c>
      <c r="C41" s="129" t="s">
        <v>73</v>
      </c>
      <c r="D41" s="129"/>
      <c r="E41" s="129"/>
      <c r="F41" s="129"/>
      <c r="G41" s="130"/>
      <c r="H41" s="130"/>
      <c r="I41" s="130"/>
      <c r="J41" s="4"/>
      <c r="K41" s="128"/>
      <c r="L41" s="128"/>
      <c r="M41" s="5"/>
      <c r="N41" s="50"/>
      <c r="O41" s="132"/>
      <c r="P41" s="43"/>
      <c r="Q41" s="43"/>
      <c r="R41" s="43"/>
    </row>
    <row r="42" spans="2:20" ht="39.9" customHeight="1" x14ac:dyDescent="0.3">
      <c r="B42" s="21">
        <v>6</v>
      </c>
      <c r="C42" s="129" t="s">
        <v>74</v>
      </c>
      <c r="D42" s="129"/>
      <c r="E42" s="129"/>
      <c r="F42" s="129"/>
      <c r="G42" s="130"/>
      <c r="H42" s="130"/>
      <c r="I42" s="130"/>
      <c r="J42" s="4"/>
      <c r="K42" s="128"/>
      <c r="L42" s="128"/>
      <c r="M42" s="128"/>
      <c r="N42" s="128"/>
    </row>
    <row r="43" spans="2:20" ht="39.9" customHeight="1" x14ac:dyDescent="0.3">
      <c r="B43" s="21">
        <v>7</v>
      </c>
      <c r="C43" s="129" t="s">
        <v>75</v>
      </c>
      <c r="D43" s="129"/>
      <c r="E43" s="129"/>
      <c r="F43" s="129"/>
      <c r="G43" s="130"/>
      <c r="H43" s="130"/>
      <c r="I43" s="130"/>
      <c r="J43" s="4"/>
      <c r="K43" s="128"/>
      <c r="L43" s="128"/>
      <c r="M43" s="128"/>
      <c r="N43" s="128"/>
    </row>
    <row r="44" spans="2:20" ht="39.9" customHeight="1" x14ac:dyDescent="0.3">
      <c r="B44" s="21">
        <v>8</v>
      </c>
      <c r="C44" s="129" t="s">
        <v>76</v>
      </c>
      <c r="D44" s="129"/>
      <c r="E44" s="129"/>
      <c r="F44" s="129"/>
      <c r="G44" s="130"/>
      <c r="H44" s="130"/>
      <c r="I44" s="130"/>
      <c r="J44" s="4"/>
      <c r="K44" s="128"/>
      <c r="L44" s="128"/>
      <c r="M44" s="128"/>
      <c r="N44" s="128"/>
    </row>
    <row r="45" spans="2:20" ht="39.9" customHeight="1" x14ac:dyDescent="0.3">
      <c r="B45" s="21">
        <v>9</v>
      </c>
      <c r="C45" s="129" t="s">
        <v>77</v>
      </c>
      <c r="D45" s="129"/>
      <c r="E45" s="129"/>
      <c r="F45" s="129"/>
      <c r="G45" s="130"/>
      <c r="H45" s="130"/>
      <c r="I45" s="130"/>
      <c r="J45" s="4"/>
      <c r="K45" s="128"/>
      <c r="L45" s="128"/>
      <c r="M45" s="128"/>
      <c r="N45" s="128"/>
    </row>
    <row r="46" spans="2:20" ht="39.9" customHeight="1" x14ac:dyDescent="0.3">
      <c r="B46" s="21">
        <v>10</v>
      </c>
      <c r="C46" s="129" t="s">
        <v>78</v>
      </c>
      <c r="D46" s="129"/>
      <c r="E46" s="129"/>
      <c r="F46" s="129"/>
      <c r="G46" s="130"/>
      <c r="H46" s="130"/>
      <c r="I46" s="130"/>
      <c r="J46" s="4"/>
      <c r="K46" s="128"/>
      <c r="L46" s="128"/>
      <c r="M46" s="128"/>
      <c r="N46" s="128"/>
    </row>
    <row r="47" spans="2:20" ht="39.9" customHeight="1" x14ac:dyDescent="0.3">
      <c r="B47" s="21">
        <v>11</v>
      </c>
      <c r="C47" s="129" t="s">
        <v>150</v>
      </c>
      <c r="D47" s="129"/>
      <c r="E47" s="129"/>
      <c r="F47" s="129"/>
      <c r="G47" s="130"/>
      <c r="H47" s="130"/>
      <c r="I47" s="130"/>
      <c r="J47" s="4"/>
      <c r="K47" s="128"/>
      <c r="L47" s="128"/>
      <c r="M47" s="128"/>
      <c r="N47" s="128"/>
    </row>
    <row r="48" spans="2:20" ht="39.9" customHeight="1" x14ac:dyDescent="0.3">
      <c r="B48" s="21">
        <v>12</v>
      </c>
      <c r="C48" s="131" t="s">
        <v>79</v>
      </c>
      <c r="D48" s="129" t="s">
        <v>80</v>
      </c>
      <c r="E48" s="129"/>
      <c r="F48" s="129"/>
      <c r="G48" s="129"/>
      <c r="H48" s="129"/>
      <c r="I48" s="129"/>
      <c r="J48" s="4"/>
      <c r="K48" s="128"/>
      <c r="L48" s="128"/>
      <c r="M48" s="44" t="s">
        <v>81</v>
      </c>
      <c r="N48" s="5"/>
      <c r="O48" s="45" t="s">
        <v>82</v>
      </c>
    </row>
    <row r="49" spans="2:15" ht="39.9" customHeight="1" x14ac:dyDescent="0.3">
      <c r="B49" s="21">
        <v>13</v>
      </c>
      <c r="C49" s="131"/>
      <c r="D49" s="129" t="s">
        <v>83</v>
      </c>
      <c r="E49" s="129"/>
      <c r="F49" s="129"/>
      <c r="G49" s="129"/>
      <c r="H49" s="129"/>
      <c r="I49" s="129"/>
      <c r="J49" s="4"/>
      <c r="K49" s="128"/>
      <c r="L49" s="128"/>
      <c r="M49" s="44" t="s">
        <v>84</v>
      </c>
      <c r="N49" s="5"/>
      <c r="O49" s="45" t="s">
        <v>7</v>
      </c>
    </row>
    <row r="50" spans="2:15" ht="39.9" customHeight="1" x14ac:dyDescent="0.3">
      <c r="B50" s="21">
        <v>14</v>
      </c>
      <c r="C50" s="131"/>
      <c r="D50" s="129" t="s">
        <v>85</v>
      </c>
      <c r="E50" s="129"/>
      <c r="F50" s="129"/>
      <c r="G50" s="129"/>
      <c r="H50" s="129"/>
      <c r="I50" s="129"/>
      <c r="J50" s="4"/>
      <c r="K50" s="128"/>
      <c r="L50" s="128"/>
      <c r="M50" s="46" t="s">
        <v>86</v>
      </c>
      <c r="N50" s="5"/>
      <c r="O50" s="45" t="s">
        <v>87</v>
      </c>
    </row>
    <row r="51" spans="2:15" ht="39.9" customHeight="1" x14ac:dyDescent="0.3">
      <c r="B51" s="21">
        <v>15</v>
      </c>
      <c r="C51" s="131"/>
      <c r="D51" s="127" t="s">
        <v>88</v>
      </c>
      <c r="E51" s="127"/>
      <c r="F51" s="127"/>
      <c r="G51" s="127"/>
      <c r="H51" s="127"/>
      <c r="I51" s="127"/>
      <c r="J51" s="4"/>
      <c r="K51" s="128"/>
      <c r="L51" s="128"/>
      <c r="M51" s="47" t="s">
        <v>89</v>
      </c>
      <c r="N51" s="8"/>
      <c r="O51" s="24" t="s">
        <v>121</v>
      </c>
    </row>
    <row r="52" spans="2:15" ht="39.9" customHeight="1" x14ac:dyDescent="0.3">
      <c r="B52" s="48">
        <v>16</v>
      </c>
      <c r="C52" s="121" t="s">
        <v>152</v>
      </c>
      <c r="D52" s="122"/>
      <c r="E52" s="122"/>
      <c r="F52" s="123"/>
      <c r="G52" s="6"/>
      <c r="H52" s="124"/>
      <c r="I52" s="124"/>
      <c r="J52" s="124"/>
      <c r="K52" s="124"/>
      <c r="L52" s="124"/>
      <c r="M52" s="124"/>
      <c r="N52" s="124"/>
      <c r="O52" s="24"/>
    </row>
    <row r="53" spans="2:15" ht="39.9" customHeight="1" x14ac:dyDescent="0.3">
      <c r="B53" s="48">
        <v>17</v>
      </c>
      <c r="C53" s="121" t="s">
        <v>153</v>
      </c>
      <c r="D53" s="122"/>
      <c r="E53" s="122"/>
      <c r="F53" s="123"/>
      <c r="G53" s="6"/>
      <c r="H53" s="124"/>
      <c r="I53" s="124"/>
      <c r="J53" s="124"/>
      <c r="K53" s="124"/>
      <c r="L53" s="124"/>
      <c r="M53" s="124"/>
      <c r="N53" s="124"/>
      <c r="O53" s="24"/>
    </row>
    <row r="54" spans="2:15" ht="24.9" customHeight="1" x14ac:dyDescent="0.3">
      <c r="B54" s="125" t="s">
        <v>90</v>
      </c>
      <c r="C54" s="125"/>
      <c r="D54" s="125"/>
      <c r="E54" s="125"/>
      <c r="F54" s="125"/>
      <c r="G54" s="125"/>
      <c r="H54" s="125"/>
      <c r="I54" s="125"/>
      <c r="J54" s="125"/>
      <c r="K54" s="125" t="s">
        <v>91</v>
      </c>
      <c r="L54" s="126"/>
      <c r="M54" s="126"/>
      <c r="N54" s="126"/>
    </row>
    <row r="55" spans="2:15" ht="24.9" customHeight="1" x14ac:dyDescent="0.3">
      <c r="B55" s="125"/>
      <c r="C55" s="125"/>
      <c r="D55" s="125"/>
      <c r="E55" s="125"/>
      <c r="F55" s="125"/>
      <c r="G55" s="125"/>
      <c r="H55" s="125"/>
      <c r="I55" s="125"/>
      <c r="J55" s="125"/>
      <c r="K55" s="126"/>
      <c r="L55" s="126"/>
      <c r="M55" s="126"/>
      <c r="N55" s="126"/>
    </row>
    <row r="56" spans="2:15" ht="24.9" customHeight="1" x14ac:dyDescent="0.3">
      <c r="B56" s="125"/>
      <c r="C56" s="125"/>
      <c r="D56" s="125"/>
      <c r="E56" s="125"/>
      <c r="F56" s="125"/>
      <c r="G56" s="125"/>
      <c r="H56" s="125"/>
      <c r="I56" s="125"/>
      <c r="J56" s="125"/>
      <c r="K56" s="126"/>
      <c r="L56" s="126"/>
      <c r="M56" s="126"/>
      <c r="N56" s="126"/>
    </row>
    <row r="57" spans="2:15" ht="63.75" customHeight="1" x14ac:dyDescent="0.3">
      <c r="B57" s="88" t="s">
        <v>157</v>
      </c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</row>
    <row r="58" spans="2:15" ht="24.9" customHeight="1" x14ac:dyDescent="0.3"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</row>
    <row r="59" spans="2:15" ht="24.9" customHeight="1" x14ac:dyDescent="0.3"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</row>
    <row r="60" spans="2:15" ht="24.9" customHeight="1" x14ac:dyDescent="0.3"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</row>
    <row r="61" spans="2:15" ht="24.9" customHeight="1" x14ac:dyDescent="0.3"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</row>
    <row r="62" spans="2:15" ht="24.9" customHeight="1" x14ac:dyDescent="0.3"/>
    <row r="63" spans="2:15" ht="24.9" customHeight="1" x14ac:dyDescent="0.3"/>
    <row r="64" spans="2:15" ht="24.9" customHeight="1" x14ac:dyDescent="0.3"/>
    <row r="65" ht="24.9" customHeight="1" x14ac:dyDescent="0.3"/>
    <row r="66" ht="24.9" customHeight="1" x14ac:dyDescent="0.3"/>
    <row r="67" ht="24.9" customHeight="1" x14ac:dyDescent="0.3"/>
    <row r="68" ht="24.9" customHeight="1" x14ac:dyDescent="0.3"/>
    <row r="69" ht="24.9" customHeight="1" x14ac:dyDescent="0.3"/>
    <row r="70" ht="24.9" customHeight="1" x14ac:dyDescent="0.3"/>
    <row r="71" ht="24.9" customHeight="1" x14ac:dyDescent="0.3"/>
    <row r="72" ht="24.9" customHeight="1" x14ac:dyDescent="0.3"/>
    <row r="73" ht="24.9" customHeight="1" x14ac:dyDescent="0.3"/>
    <row r="74" ht="24.9" customHeight="1" x14ac:dyDescent="0.3"/>
    <row r="75" ht="24.9" customHeight="1" x14ac:dyDescent="0.3"/>
    <row r="76" ht="24.9" customHeight="1" x14ac:dyDescent="0.3"/>
    <row r="77" ht="24.9" customHeight="1" x14ac:dyDescent="0.3"/>
    <row r="78" ht="24.9" customHeight="1" x14ac:dyDescent="0.3"/>
    <row r="79" ht="24.9" customHeight="1" x14ac:dyDescent="0.3"/>
    <row r="80" ht="24.9" customHeight="1" x14ac:dyDescent="0.3"/>
    <row r="81" ht="24.9" customHeight="1" x14ac:dyDescent="0.3"/>
    <row r="82" ht="24.9" customHeight="1" x14ac:dyDescent="0.3"/>
    <row r="83" ht="24.9" customHeight="1" x14ac:dyDescent="0.3"/>
    <row r="84" ht="24.9" customHeight="1" x14ac:dyDescent="0.3"/>
    <row r="85" ht="24.9" customHeight="1" x14ac:dyDescent="0.3"/>
    <row r="86" ht="24.9" customHeight="1" x14ac:dyDescent="0.3"/>
    <row r="87" ht="24.9" customHeight="1" x14ac:dyDescent="0.3"/>
    <row r="88" ht="24.9" customHeight="1" x14ac:dyDescent="0.3"/>
    <row r="89" ht="24.9" customHeight="1" x14ac:dyDescent="0.3"/>
    <row r="90" ht="24.9" customHeight="1" x14ac:dyDescent="0.3"/>
    <row r="91" ht="24.9" customHeight="1" x14ac:dyDescent="0.3"/>
    <row r="92" ht="24.9" customHeight="1" x14ac:dyDescent="0.3"/>
    <row r="93" ht="24.9" customHeight="1" x14ac:dyDescent="0.3"/>
    <row r="94" ht="24.9" customHeight="1" x14ac:dyDescent="0.3"/>
    <row r="95" ht="24.9" customHeight="1" x14ac:dyDescent="0.3"/>
    <row r="96" ht="24.9" customHeight="1" x14ac:dyDescent="0.3"/>
    <row r="97" ht="24.9" customHeight="1" x14ac:dyDescent="0.3"/>
    <row r="98" ht="24.9" customHeight="1" x14ac:dyDescent="0.3"/>
    <row r="99" ht="24.9" customHeight="1" x14ac:dyDescent="0.3"/>
    <row r="100" ht="24.9" customHeight="1" x14ac:dyDescent="0.3"/>
    <row r="101" ht="24.9" customHeight="1" x14ac:dyDescent="0.3"/>
    <row r="102" ht="24.9" customHeight="1" x14ac:dyDescent="0.3"/>
    <row r="103" ht="24.9" customHeight="1" x14ac:dyDescent="0.3"/>
    <row r="104" ht="24.9" customHeight="1" x14ac:dyDescent="0.3"/>
    <row r="105" ht="24.9" customHeight="1" x14ac:dyDescent="0.3"/>
    <row r="106" ht="24.9" customHeight="1" x14ac:dyDescent="0.3"/>
    <row r="107" ht="24.9" customHeight="1" x14ac:dyDescent="0.3"/>
    <row r="108" ht="24.9" customHeight="1" x14ac:dyDescent="0.3"/>
    <row r="109" ht="24.9" customHeight="1" x14ac:dyDescent="0.3"/>
    <row r="110" ht="24.9" customHeight="1" x14ac:dyDescent="0.3"/>
    <row r="111" ht="24.9" customHeight="1" x14ac:dyDescent="0.3"/>
    <row r="112" ht="24.9" customHeight="1" x14ac:dyDescent="0.3"/>
    <row r="113" ht="24.9" customHeight="1" x14ac:dyDescent="0.3"/>
    <row r="114" ht="24.9" customHeight="1" x14ac:dyDescent="0.3"/>
    <row r="115" ht="24.9" customHeight="1" x14ac:dyDescent="0.3"/>
    <row r="116" ht="24.9" customHeight="1" x14ac:dyDescent="0.3"/>
    <row r="117" ht="24.9" customHeight="1" x14ac:dyDescent="0.3"/>
    <row r="118" ht="24.9" customHeight="1" x14ac:dyDescent="0.3"/>
    <row r="119" ht="24.9" customHeight="1" x14ac:dyDescent="0.3"/>
    <row r="120" ht="24.9" customHeight="1" x14ac:dyDescent="0.3"/>
    <row r="121" ht="24.9" customHeight="1" x14ac:dyDescent="0.3"/>
    <row r="122" ht="24.9" customHeight="1" x14ac:dyDescent="0.3"/>
    <row r="123" ht="24.9" customHeight="1" x14ac:dyDescent="0.3"/>
    <row r="124" ht="24.9" customHeight="1" x14ac:dyDescent="0.3"/>
    <row r="125" ht="24.9" customHeight="1" x14ac:dyDescent="0.3"/>
    <row r="126" ht="24.9" customHeight="1" x14ac:dyDescent="0.3"/>
    <row r="127" ht="24.9" customHeight="1" x14ac:dyDescent="0.3"/>
    <row r="128" ht="24.9" customHeight="1" x14ac:dyDescent="0.3"/>
    <row r="129" ht="24.9" customHeight="1" x14ac:dyDescent="0.3"/>
    <row r="130" ht="24.9" customHeight="1" x14ac:dyDescent="0.3"/>
    <row r="131" ht="24.9" customHeight="1" x14ac:dyDescent="0.3"/>
    <row r="132" ht="24.9" customHeight="1" x14ac:dyDescent="0.3"/>
    <row r="133" ht="24.9" customHeight="1" x14ac:dyDescent="0.3"/>
    <row r="134" ht="24.9" customHeight="1" x14ac:dyDescent="0.3"/>
    <row r="135" ht="24.9" customHeight="1" x14ac:dyDescent="0.3"/>
    <row r="136" ht="24.9" customHeight="1" x14ac:dyDescent="0.3"/>
    <row r="137" ht="24.9" customHeight="1" x14ac:dyDescent="0.3"/>
    <row r="138" ht="24.9" customHeight="1" x14ac:dyDescent="0.3"/>
    <row r="139" ht="24.9" customHeight="1" x14ac:dyDescent="0.3"/>
    <row r="140" ht="24.9" customHeight="1" x14ac:dyDescent="0.3"/>
    <row r="141" ht="24.9" customHeight="1" x14ac:dyDescent="0.3"/>
    <row r="142" ht="24.9" customHeight="1" x14ac:dyDescent="0.3"/>
    <row r="143" ht="24.9" customHeight="1" x14ac:dyDescent="0.3"/>
    <row r="144" ht="24.9" customHeight="1" x14ac:dyDescent="0.3"/>
    <row r="145" ht="24.9" customHeight="1" x14ac:dyDescent="0.3"/>
    <row r="146" ht="24.9" customHeight="1" x14ac:dyDescent="0.3"/>
    <row r="147" ht="24.9" customHeight="1" x14ac:dyDescent="0.3"/>
    <row r="148" ht="24.9" customHeight="1" x14ac:dyDescent="0.3"/>
    <row r="149" ht="24.9" customHeight="1" x14ac:dyDescent="0.3"/>
    <row r="150" ht="24.9" customHeight="1" x14ac:dyDescent="0.3"/>
    <row r="151" ht="24.9" customHeight="1" x14ac:dyDescent="0.3"/>
    <row r="152" ht="24.9" customHeight="1" x14ac:dyDescent="0.3"/>
    <row r="153" ht="24.9" customHeight="1" x14ac:dyDescent="0.3"/>
    <row r="154" ht="24.9" customHeight="1" x14ac:dyDescent="0.3"/>
  </sheetData>
  <sheetProtection algorithmName="SHA-512" hashValue="HoJFmiQqzSaHni8rHltyFV9J1F8z/FR/BxdjQGou6Lbj7KDHgAwSUXjRM+zAhTcx+RPfT7FcAKlo5lm6xP796g==" saltValue="S5aRYGL1zUsPEaFG7md5Qg==" spinCount="100000" sheet="1" formatCells="0" formatColumns="0" formatRows="0" insertColumns="0" insertRows="0" deleteColumns="0" deleteRows="0"/>
  <mergeCells count="114">
    <mergeCell ref="O4:R6"/>
    <mergeCell ref="O11:R11"/>
    <mergeCell ref="B2:C2"/>
    <mergeCell ref="D2:N2"/>
    <mergeCell ref="B3:N3"/>
    <mergeCell ref="B4:N4"/>
    <mergeCell ref="B5:D5"/>
    <mergeCell ref="E5:N5"/>
    <mergeCell ref="B8:D8"/>
    <mergeCell ref="E8:F8"/>
    <mergeCell ref="G8:H8"/>
    <mergeCell ref="K8:L8"/>
    <mergeCell ref="E6:F6"/>
    <mergeCell ref="I6:J6"/>
    <mergeCell ref="M6:N6"/>
    <mergeCell ref="K6:L6"/>
    <mergeCell ref="G6:H6"/>
    <mergeCell ref="B6:D6"/>
    <mergeCell ref="B9:D9"/>
    <mergeCell ref="E9:F9"/>
    <mergeCell ref="G9:H9"/>
    <mergeCell ref="I9:N9"/>
    <mergeCell ref="O8:R8"/>
    <mergeCell ref="B7:D7"/>
    <mergeCell ref="E7:N7"/>
    <mergeCell ref="O12:O13"/>
    <mergeCell ref="P12:R12"/>
    <mergeCell ref="S12:S17"/>
    <mergeCell ref="O9:R10"/>
    <mergeCell ref="O7:R7"/>
    <mergeCell ref="B24:G24"/>
    <mergeCell ref="I24:M24"/>
    <mergeCell ref="B25:G25"/>
    <mergeCell ref="I25:M25"/>
    <mergeCell ref="B10:D10"/>
    <mergeCell ref="G10:H10"/>
    <mergeCell ref="I10:N10"/>
    <mergeCell ref="B11:N11"/>
    <mergeCell ref="C12:H12"/>
    <mergeCell ref="I12:N12"/>
    <mergeCell ref="S24:S29"/>
    <mergeCell ref="B23:N23"/>
    <mergeCell ref="B29:G29"/>
    <mergeCell ref="I29:M29"/>
    <mergeCell ref="B30:N30"/>
    <mergeCell ref="B31:E31"/>
    <mergeCell ref="H31:L31"/>
    <mergeCell ref="B32:E32"/>
    <mergeCell ref="H32:L32"/>
    <mergeCell ref="B26:G26"/>
    <mergeCell ref="I26:M26"/>
    <mergeCell ref="B27:G27"/>
    <mergeCell ref="I27:M27"/>
    <mergeCell ref="B28:G28"/>
    <mergeCell ref="I28:M28"/>
    <mergeCell ref="B33:E33"/>
    <mergeCell ref="H33:L33"/>
    <mergeCell ref="B34:N34"/>
    <mergeCell ref="B35:B36"/>
    <mergeCell ref="C35:F36"/>
    <mergeCell ref="G35:J35"/>
    <mergeCell ref="K35:N35"/>
    <mergeCell ref="G36:I36"/>
    <mergeCell ref="K36:L36"/>
    <mergeCell ref="C37:F37"/>
    <mergeCell ref="G37:I37"/>
    <mergeCell ref="K37:L37"/>
    <mergeCell ref="O37:O41"/>
    <mergeCell ref="C38:F38"/>
    <mergeCell ref="G38:I38"/>
    <mergeCell ref="K38:L38"/>
    <mergeCell ref="C39:F39"/>
    <mergeCell ref="G39:I39"/>
    <mergeCell ref="K39:L39"/>
    <mergeCell ref="C42:F42"/>
    <mergeCell ref="G42:I42"/>
    <mergeCell ref="K42:N42"/>
    <mergeCell ref="C43:F43"/>
    <mergeCell ref="G43:I43"/>
    <mergeCell ref="K43:N43"/>
    <mergeCell ref="C40:F40"/>
    <mergeCell ref="G40:I40"/>
    <mergeCell ref="K40:L40"/>
    <mergeCell ref="C41:F41"/>
    <mergeCell ref="G41:I41"/>
    <mergeCell ref="K41:L41"/>
    <mergeCell ref="C46:F46"/>
    <mergeCell ref="G46:I46"/>
    <mergeCell ref="K46:N46"/>
    <mergeCell ref="C44:F44"/>
    <mergeCell ref="G44:I44"/>
    <mergeCell ref="K44:N44"/>
    <mergeCell ref="C45:F45"/>
    <mergeCell ref="G45:I45"/>
    <mergeCell ref="K45:N45"/>
    <mergeCell ref="C47:F47"/>
    <mergeCell ref="G47:I47"/>
    <mergeCell ref="K47:N47"/>
    <mergeCell ref="C48:C51"/>
    <mergeCell ref="D48:I48"/>
    <mergeCell ref="K48:L48"/>
    <mergeCell ref="D49:I49"/>
    <mergeCell ref="K49:L49"/>
    <mergeCell ref="D50:I50"/>
    <mergeCell ref="K50:L50"/>
    <mergeCell ref="C53:F53"/>
    <mergeCell ref="H53:N53"/>
    <mergeCell ref="C52:F52"/>
    <mergeCell ref="H52:N52"/>
    <mergeCell ref="B54:J56"/>
    <mergeCell ref="K54:N56"/>
    <mergeCell ref="B57:N57"/>
    <mergeCell ref="D51:I51"/>
    <mergeCell ref="K51:L51"/>
  </mergeCells>
  <conditionalFormatting sqref="G6:N6">
    <cfRule type="expression" dxfId="20" priority="1">
      <formula>$E$6="NIE"</formula>
    </cfRule>
  </conditionalFormatting>
  <conditionalFormatting sqref="H52:N53">
    <cfRule type="expression" dxfId="19" priority="8">
      <formula>G52="NIE"</formula>
    </cfRule>
  </conditionalFormatting>
  <conditionalFormatting sqref="K37:N37">
    <cfRule type="colorScale" priority="10">
      <colorScale>
        <cfvo type="formula" val="&quot;TAK&quot;"/>
        <cfvo type="formula" val="&quot;NIE&quot;"/>
        <color theme="0"/>
        <color theme="0" tint="-0.34998626667073579"/>
      </colorScale>
    </cfRule>
  </conditionalFormatting>
  <conditionalFormatting sqref="K37:N47">
    <cfRule type="expression" dxfId="18" priority="9">
      <formula>$J37="NIE"</formula>
    </cfRule>
  </conditionalFormatting>
  <conditionalFormatting sqref="K48:N48">
    <cfRule type="expression" dxfId="17" priority="6">
      <formula>$J$48="NIE"</formula>
    </cfRule>
  </conditionalFormatting>
  <conditionalFormatting sqref="K49:N49">
    <cfRule type="expression" dxfId="16" priority="5">
      <formula>$J$49="NIE"</formula>
    </cfRule>
  </conditionalFormatting>
  <conditionalFormatting sqref="K50:N50">
    <cfRule type="expression" dxfId="15" priority="4">
      <formula>$J$50="NIE"</formula>
    </cfRule>
  </conditionalFormatting>
  <conditionalFormatting sqref="K51:N51">
    <cfRule type="expression" dxfId="14" priority="3">
      <formula>$J$51="NIE"</formula>
    </cfRule>
  </conditionalFormatting>
  <dataValidations count="2">
    <dataValidation type="list" allowBlank="1" showInputMessage="1" showErrorMessage="1" sqref="E9 J37:J51 E6 G52:G53" xr:uid="{00000000-0002-0000-0100-000000000000}">
      <formula1>$T$34:$T$35</formula1>
    </dataValidation>
    <dataValidation type="list" allowBlank="1" showInputMessage="1" showErrorMessage="1" sqref="N37:N41" xr:uid="{00000000-0002-0000-0100-000001000000}">
      <formula1>$T$36:$T$37</formula1>
    </dataValidation>
  </dataValidations>
  <pageMargins left="0.7" right="0.7" top="0.75" bottom="0.75" header="0.3" footer="0.3"/>
  <pageSetup paperSize="9" scale="42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F2D66-75A2-4B70-901F-2E644143BC97}">
  <sheetPr>
    <pageSetUpPr fitToPage="1"/>
  </sheetPr>
  <dimension ref="B2:T154"/>
  <sheetViews>
    <sheetView view="pageBreakPreview" topLeftCell="A4" zoomScale="75" zoomScaleNormal="100" zoomScaleSheetLayoutView="75" workbookViewId="0">
      <selection activeCell="G37" sqref="G37:I37"/>
    </sheetView>
  </sheetViews>
  <sheetFormatPr defaultRowHeight="14.4" x14ac:dyDescent="0.3"/>
  <cols>
    <col min="2" max="2" width="18.109375" customWidth="1"/>
    <col min="3" max="14" width="14.6640625" customWidth="1"/>
    <col min="15" max="18" width="15.6640625" customWidth="1"/>
    <col min="19" max="19" width="79" customWidth="1"/>
    <col min="20" max="20" width="68.6640625" hidden="1" customWidth="1"/>
  </cols>
  <sheetData>
    <row r="2" spans="2:20" ht="39.9" customHeight="1" x14ac:dyDescent="0.3">
      <c r="B2" s="183" t="str">
        <f>IF('1.StrTytułowa'!E9&lt;&gt;"",'1.StrTytułowa'!E9,"")</f>
        <v/>
      </c>
      <c r="C2" s="183"/>
      <c r="D2" s="184" t="str">
        <f>IF('1.StrTytułowa'!E7&lt;&gt;"",'1.StrTytułowa'!E7,"")</f>
        <v/>
      </c>
      <c r="E2" s="184"/>
      <c r="F2" s="184"/>
      <c r="G2" s="184"/>
      <c r="H2" s="184"/>
      <c r="I2" s="184"/>
      <c r="J2" s="184"/>
      <c r="K2" s="184"/>
      <c r="L2" s="184"/>
      <c r="M2" s="184"/>
      <c r="N2" s="184"/>
    </row>
    <row r="3" spans="2:20" ht="50.25" customHeight="1" x14ac:dyDescent="0.3">
      <c r="B3" s="185" t="s">
        <v>169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7"/>
    </row>
    <row r="4" spans="2:20" ht="24.9" customHeight="1" x14ac:dyDescent="0.3">
      <c r="B4" s="188" t="s">
        <v>171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79" t="s">
        <v>136</v>
      </c>
      <c r="P4" s="180"/>
      <c r="Q4" s="180"/>
      <c r="R4" s="180"/>
    </row>
    <row r="5" spans="2:20" ht="39.9" customHeight="1" x14ac:dyDescent="0.3">
      <c r="B5" s="168" t="s">
        <v>1</v>
      </c>
      <c r="C5" s="168"/>
      <c r="D5" s="168"/>
      <c r="E5" s="155"/>
      <c r="F5" s="156"/>
      <c r="G5" s="156"/>
      <c r="H5" s="156"/>
      <c r="I5" s="156"/>
      <c r="J5" s="156"/>
      <c r="K5" s="156"/>
      <c r="L5" s="156"/>
      <c r="M5" s="156"/>
      <c r="N5" s="189"/>
      <c r="O5" s="179"/>
      <c r="P5" s="180"/>
      <c r="Q5" s="180"/>
      <c r="R5" s="180"/>
    </row>
    <row r="6" spans="2:20" ht="39.9" customHeight="1" x14ac:dyDescent="0.3">
      <c r="B6" s="198" t="s">
        <v>125</v>
      </c>
      <c r="C6" s="199"/>
      <c r="D6" s="200"/>
      <c r="E6" s="192"/>
      <c r="F6" s="193"/>
      <c r="G6" s="196" t="s">
        <v>126</v>
      </c>
      <c r="H6" s="197"/>
      <c r="I6" s="194"/>
      <c r="J6" s="194"/>
      <c r="K6" s="196" t="s">
        <v>127</v>
      </c>
      <c r="L6" s="197"/>
      <c r="M6" s="194"/>
      <c r="N6" s="195"/>
      <c r="O6" s="179"/>
      <c r="P6" s="180"/>
      <c r="Q6" s="180"/>
      <c r="R6" s="180"/>
    </row>
    <row r="7" spans="2:20" ht="24.9" customHeight="1" x14ac:dyDescent="0.3">
      <c r="B7" s="168" t="s">
        <v>2</v>
      </c>
      <c r="C7" s="168"/>
      <c r="D7" s="168"/>
      <c r="E7" s="155"/>
      <c r="F7" s="156"/>
      <c r="G7" s="156"/>
      <c r="H7" s="156"/>
      <c r="I7" s="156"/>
      <c r="J7" s="156"/>
      <c r="K7" s="156"/>
      <c r="L7" s="156"/>
      <c r="M7" s="157"/>
      <c r="N7" s="158"/>
      <c r="O7" s="166"/>
      <c r="P7" s="167"/>
      <c r="Q7" s="167"/>
      <c r="R7" s="167"/>
      <c r="T7" t="s">
        <v>3</v>
      </c>
    </row>
    <row r="8" spans="2:20" ht="24.9" customHeight="1" x14ac:dyDescent="0.3">
      <c r="B8" s="168" t="s">
        <v>5</v>
      </c>
      <c r="C8" s="168"/>
      <c r="D8" s="168"/>
      <c r="E8" s="190"/>
      <c r="F8" s="190"/>
      <c r="G8" s="191" t="s">
        <v>6</v>
      </c>
      <c r="H8" s="191"/>
      <c r="I8" s="10"/>
      <c r="J8" s="23" t="s">
        <v>7</v>
      </c>
      <c r="K8" s="191" t="s">
        <v>141</v>
      </c>
      <c r="L8" s="191"/>
      <c r="M8" s="10"/>
      <c r="N8" s="23" t="s">
        <v>7</v>
      </c>
      <c r="O8" s="202" t="s">
        <v>147</v>
      </c>
      <c r="P8" s="203"/>
      <c r="Q8" s="203"/>
      <c r="R8" s="203"/>
      <c r="T8" s="24" t="s">
        <v>14</v>
      </c>
    </row>
    <row r="9" spans="2:20" ht="24.9" customHeight="1" x14ac:dyDescent="0.3">
      <c r="B9" s="168" t="s">
        <v>139</v>
      </c>
      <c r="C9" s="168"/>
      <c r="D9" s="168"/>
      <c r="E9" s="192"/>
      <c r="F9" s="193"/>
      <c r="G9" s="201" t="s">
        <v>9</v>
      </c>
      <c r="H9" s="201"/>
      <c r="I9" s="128"/>
      <c r="J9" s="128"/>
      <c r="K9" s="128"/>
      <c r="L9" s="128"/>
      <c r="M9" s="128"/>
      <c r="N9" s="128"/>
      <c r="O9" s="164" t="s">
        <v>138</v>
      </c>
      <c r="P9" s="165"/>
      <c r="Q9" s="165"/>
      <c r="R9" s="165"/>
      <c r="T9" s="24" t="s">
        <v>20</v>
      </c>
    </row>
    <row r="10" spans="2:20" ht="39.9" customHeight="1" x14ac:dyDescent="0.3">
      <c r="B10" s="168" t="s">
        <v>11</v>
      </c>
      <c r="C10" s="168"/>
      <c r="D10" s="168"/>
      <c r="E10" s="1"/>
      <c r="F10" s="2" t="str">
        <f>IFERROR(E10/M8,"-")</f>
        <v>-</v>
      </c>
      <c r="G10" s="169" t="s">
        <v>12</v>
      </c>
      <c r="H10" s="170"/>
      <c r="I10" s="128"/>
      <c r="J10" s="128"/>
      <c r="K10" s="128"/>
      <c r="L10" s="128"/>
      <c r="M10" s="128"/>
      <c r="N10" s="128"/>
      <c r="O10" s="164"/>
      <c r="P10" s="165"/>
      <c r="Q10" s="165"/>
      <c r="R10" s="165"/>
      <c r="T10" t="s">
        <v>10</v>
      </c>
    </row>
    <row r="11" spans="2:20" s="24" customFormat="1" ht="24.9" customHeight="1" x14ac:dyDescent="0.3">
      <c r="B11" s="171" t="s">
        <v>13</v>
      </c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3"/>
      <c r="O11" s="181"/>
      <c r="P11" s="182"/>
      <c r="Q11" s="182"/>
      <c r="R11" s="182"/>
      <c r="T11" t="s">
        <v>8</v>
      </c>
    </row>
    <row r="12" spans="2:20" ht="39.9" customHeight="1" x14ac:dyDescent="0.3">
      <c r="B12" s="25"/>
      <c r="C12" s="174" t="s">
        <v>15</v>
      </c>
      <c r="D12" s="174"/>
      <c r="E12" s="174"/>
      <c r="F12" s="174"/>
      <c r="G12" s="174"/>
      <c r="H12" s="174"/>
      <c r="I12" s="175" t="s">
        <v>16</v>
      </c>
      <c r="J12" s="175"/>
      <c r="K12" s="175"/>
      <c r="L12" s="175"/>
      <c r="M12" s="175"/>
      <c r="N12" s="175"/>
      <c r="O12" s="159" t="s">
        <v>17</v>
      </c>
      <c r="P12" s="161" t="s">
        <v>18</v>
      </c>
      <c r="Q12" s="162"/>
      <c r="R12" s="163"/>
      <c r="S12" s="79" t="s">
        <v>19</v>
      </c>
    </row>
    <row r="13" spans="2:20" ht="61.5" customHeight="1" x14ac:dyDescent="0.3">
      <c r="B13" s="25" t="s">
        <v>21</v>
      </c>
      <c r="C13" s="26" t="s">
        <v>22</v>
      </c>
      <c r="D13" s="26" t="s">
        <v>23</v>
      </c>
      <c r="E13" s="26" t="s">
        <v>24</v>
      </c>
      <c r="F13" s="26" t="s">
        <v>25</v>
      </c>
      <c r="G13" s="26" t="s">
        <v>26</v>
      </c>
      <c r="H13" s="28" t="s">
        <v>27</v>
      </c>
      <c r="I13" s="27" t="s">
        <v>22</v>
      </c>
      <c r="J13" s="27" t="s">
        <v>23</v>
      </c>
      <c r="K13" s="27" t="s">
        <v>24</v>
      </c>
      <c r="L13" s="27" t="s">
        <v>25</v>
      </c>
      <c r="M13" s="27" t="s">
        <v>26</v>
      </c>
      <c r="N13" s="27" t="s">
        <v>27</v>
      </c>
      <c r="O13" s="160"/>
      <c r="P13" s="29" t="s">
        <v>28</v>
      </c>
      <c r="Q13" s="29" t="s">
        <v>29</v>
      </c>
      <c r="R13" s="29" t="s">
        <v>30</v>
      </c>
      <c r="S13" s="79"/>
    </row>
    <row r="14" spans="2:20" ht="20.100000000000001" customHeight="1" x14ac:dyDescent="0.3">
      <c r="B14" s="30" t="s">
        <v>31</v>
      </c>
      <c r="C14" s="9"/>
      <c r="D14" s="9"/>
      <c r="E14" s="9"/>
      <c r="F14" s="9"/>
      <c r="G14" s="9"/>
      <c r="H14" s="67">
        <f>SUM(C14:G14)</f>
        <v>0</v>
      </c>
      <c r="I14" s="9"/>
      <c r="J14" s="9"/>
      <c r="K14" s="9"/>
      <c r="L14" s="9"/>
      <c r="M14" s="9"/>
      <c r="N14" s="66">
        <f>SUM(I14:M14)</f>
        <v>0</v>
      </c>
      <c r="O14" s="31">
        <v>1.1000000000000001</v>
      </c>
      <c r="P14" s="32">
        <v>77.62</v>
      </c>
      <c r="Q14" s="32">
        <f>P14*3.6</f>
        <v>279.43200000000002</v>
      </c>
      <c r="R14" s="32">
        <f>Q14/1000</f>
        <v>0.27943200000000001</v>
      </c>
      <c r="S14" s="79"/>
      <c r="T14" s="33"/>
    </row>
    <row r="15" spans="2:20" ht="20.100000000000001" customHeight="1" x14ac:dyDescent="0.3">
      <c r="B15" s="30" t="s">
        <v>32</v>
      </c>
      <c r="C15" s="9"/>
      <c r="D15" s="9"/>
      <c r="E15" s="9"/>
      <c r="F15" s="9"/>
      <c r="G15" s="9"/>
      <c r="H15" s="67">
        <f t="shared" ref="H15:H22" si="0">SUM(C15:G15)</f>
        <v>0</v>
      </c>
      <c r="I15" s="9"/>
      <c r="J15" s="9"/>
      <c r="K15" s="9"/>
      <c r="L15" s="9"/>
      <c r="M15" s="9"/>
      <c r="N15" s="66">
        <f t="shared" ref="N15:N22" si="1">SUM(I15:M15)</f>
        <v>0</v>
      </c>
      <c r="O15" s="31">
        <v>1.1000000000000001</v>
      </c>
      <c r="P15" s="32">
        <v>55.37</v>
      </c>
      <c r="Q15" s="32">
        <f t="shared" ref="Q15:Q20" si="2">P15*3.6</f>
        <v>199.33199999999999</v>
      </c>
      <c r="R15" s="32">
        <f t="shared" ref="R15:R22" si="3">Q15/1000</f>
        <v>0.19933199999999998</v>
      </c>
      <c r="S15" s="79"/>
      <c r="T15" s="33"/>
    </row>
    <row r="16" spans="2:20" ht="20.100000000000001" customHeight="1" x14ac:dyDescent="0.3">
      <c r="B16" s="30" t="s">
        <v>33</v>
      </c>
      <c r="C16" s="9"/>
      <c r="D16" s="9"/>
      <c r="E16" s="9"/>
      <c r="F16" s="9"/>
      <c r="G16" s="9"/>
      <c r="H16" s="67">
        <f t="shared" si="0"/>
        <v>0</v>
      </c>
      <c r="I16" s="9"/>
      <c r="J16" s="9"/>
      <c r="K16" s="9"/>
      <c r="L16" s="9"/>
      <c r="M16" s="9"/>
      <c r="N16" s="66">
        <f t="shared" si="1"/>
        <v>0</v>
      </c>
      <c r="O16" s="31">
        <v>1.1000000000000001</v>
      </c>
      <c r="P16" s="32">
        <v>63.1</v>
      </c>
      <c r="Q16" s="32">
        <f t="shared" si="2"/>
        <v>227.16</v>
      </c>
      <c r="R16" s="32">
        <f t="shared" si="3"/>
        <v>0.22716</v>
      </c>
      <c r="S16" s="79"/>
      <c r="T16" s="33"/>
    </row>
    <row r="17" spans="2:20" ht="20.100000000000001" customHeight="1" x14ac:dyDescent="0.3">
      <c r="B17" s="30" t="s">
        <v>34</v>
      </c>
      <c r="C17" s="9"/>
      <c r="D17" s="9"/>
      <c r="E17" s="9"/>
      <c r="F17" s="9"/>
      <c r="G17" s="9"/>
      <c r="H17" s="67">
        <f t="shared" si="0"/>
        <v>0</v>
      </c>
      <c r="I17" s="9"/>
      <c r="J17" s="9"/>
      <c r="K17" s="9"/>
      <c r="L17" s="9"/>
      <c r="M17" s="9"/>
      <c r="N17" s="66">
        <f t="shared" si="1"/>
        <v>0</v>
      </c>
      <c r="O17" s="31">
        <v>1.1000000000000001</v>
      </c>
      <c r="P17" s="32">
        <v>94.7</v>
      </c>
      <c r="Q17" s="32">
        <f t="shared" si="2"/>
        <v>340.92</v>
      </c>
      <c r="R17" s="32">
        <f t="shared" si="3"/>
        <v>0.34092</v>
      </c>
      <c r="S17" s="79"/>
      <c r="T17" s="33"/>
    </row>
    <row r="18" spans="2:20" ht="20.100000000000001" customHeight="1" x14ac:dyDescent="0.3">
      <c r="B18" s="30" t="s">
        <v>35</v>
      </c>
      <c r="C18" s="9"/>
      <c r="D18" s="9"/>
      <c r="E18" s="9"/>
      <c r="F18" s="9"/>
      <c r="G18" s="9"/>
      <c r="H18" s="67">
        <f t="shared" si="0"/>
        <v>0</v>
      </c>
      <c r="I18" s="9"/>
      <c r="J18" s="9"/>
      <c r="K18" s="9"/>
      <c r="L18" s="9"/>
      <c r="M18" s="9"/>
      <c r="N18" s="66">
        <f t="shared" si="1"/>
        <v>0</v>
      </c>
      <c r="O18" s="31">
        <v>0.2</v>
      </c>
      <c r="P18" s="32">
        <v>0</v>
      </c>
      <c r="Q18" s="32">
        <f t="shared" si="2"/>
        <v>0</v>
      </c>
      <c r="R18" s="32">
        <f t="shared" si="3"/>
        <v>0</v>
      </c>
      <c r="S18" s="34" t="s">
        <v>36</v>
      </c>
      <c r="T18" s="33"/>
    </row>
    <row r="19" spans="2:20" ht="20.100000000000001" customHeight="1" x14ac:dyDescent="0.3">
      <c r="B19" s="3" t="s">
        <v>37</v>
      </c>
      <c r="C19" s="9"/>
      <c r="D19" s="9"/>
      <c r="E19" s="9"/>
      <c r="F19" s="9"/>
      <c r="G19" s="9"/>
      <c r="H19" s="67">
        <f>SUM(C19:G19)</f>
        <v>0</v>
      </c>
      <c r="I19" s="9"/>
      <c r="J19" s="9"/>
      <c r="K19" s="9"/>
      <c r="L19" s="9"/>
      <c r="M19" s="9"/>
      <c r="N19" s="66">
        <f>SUM(I19:M19)</f>
        <v>0</v>
      </c>
      <c r="O19" s="51">
        <v>0</v>
      </c>
      <c r="P19" s="52">
        <v>0</v>
      </c>
      <c r="Q19" s="52">
        <f t="shared" si="2"/>
        <v>0</v>
      </c>
      <c r="R19" s="53">
        <f t="shared" si="3"/>
        <v>0</v>
      </c>
      <c r="S19" s="54" t="s">
        <v>38</v>
      </c>
    </row>
    <row r="20" spans="2:20" ht="20.100000000000001" customHeight="1" x14ac:dyDescent="0.3">
      <c r="B20" s="30" t="s">
        <v>39</v>
      </c>
      <c r="C20" s="9"/>
      <c r="D20" s="9"/>
      <c r="E20" s="9"/>
      <c r="F20" s="9"/>
      <c r="G20" s="9"/>
      <c r="H20" s="67">
        <f>SUM(C20:G20)</f>
        <v>0</v>
      </c>
      <c r="I20" s="9"/>
      <c r="J20" s="9"/>
      <c r="K20" s="9"/>
      <c r="L20" s="9"/>
      <c r="M20" s="9"/>
      <c r="N20" s="66">
        <f>SUM(I20:M20)</f>
        <v>0</v>
      </c>
      <c r="O20" s="56">
        <v>0.8</v>
      </c>
      <c r="P20" s="52">
        <v>93.55</v>
      </c>
      <c r="Q20" s="32">
        <f t="shared" si="2"/>
        <v>336.78</v>
      </c>
      <c r="R20" s="32">
        <f t="shared" si="3"/>
        <v>0.33677999999999997</v>
      </c>
      <c r="S20" s="55" t="s">
        <v>40</v>
      </c>
    </row>
    <row r="21" spans="2:20" ht="35.1" customHeight="1" x14ac:dyDescent="0.3">
      <c r="B21" s="30" t="s">
        <v>41</v>
      </c>
      <c r="C21" s="9"/>
      <c r="D21" s="9"/>
      <c r="E21" s="9"/>
      <c r="F21" s="9"/>
      <c r="G21" s="9"/>
      <c r="H21" s="67">
        <f t="shared" si="0"/>
        <v>0</v>
      </c>
      <c r="I21" s="9"/>
      <c r="J21" s="9"/>
      <c r="K21" s="9"/>
      <c r="L21" s="9"/>
      <c r="M21" s="9"/>
      <c r="N21" s="66">
        <f t="shared" si="1"/>
        <v>0</v>
      </c>
      <c r="O21" s="31">
        <v>2.5</v>
      </c>
      <c r="P21" s="32"/>
      <c r="Q21" s="32">
        <v>708</v>
      </c>
      <c r="R21" s="32">
        <f t="shared" si="3"/>
        <v>0.70799999999999996</v>
      </c>
      <c r="S21" s="19" t="s">
        <v>42</v>
      </c>
    </row>
    <row r="22" spans="2:20" ht="35.1" customHeight="1" x14ac:dyDescent="0.3">
      <c r="B22" s="30" t="s">
        <v>164</v>
      </c>
      <c r="C22" s="9"/>
      <c r="D22" s="9"/>
      <c r="E22" s="9"/>
      <c r="F22" s="9"/>
      <c r="G22" s="9"/>
      <c r="H22" s="67">
        <f t="shared" si="0"/>
        <v>0</v>
      </c>
      <c r="I22" s="9"/>
      <c r="J22" s="9"/>
      <c r="K22" s="9"/>
      <c r="L22" s="9"/>
      <c r="M22" s="9"/>
      <c r="N22" s="66">
        <f t="shared" si="1"/>
        <v>0</v>
      </c>
      <c r="O22" s="31">
        <v>2.5</v>
      </c>
      <c r="P22" s="32"/>
      <c r="Q22" s="32">
        <v>708</v>
      </c>
      <c r="R22" s="32">
        <f t="shared" si="3"/>
        <v>0.70799999999999996</v>
      </c>
      <c r="S22" s="19" t="s">
        <v>43</v>
      </c>
    </row>
    <row r="23" spans="2:20" ht="20.100000000000001" customHeight="1" x14ac:dyDescent="0.3">
      <c r="B23" s="176" t="s">
        <v>165</v>
      </c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8"/>
      <c r="O23" s="59"/>
      <c r="P23" s="60"/>
      <c r="Q23" s="60"/>
      <c r="R23" s="60"/>
      <c r="S23" s="19"/>
    </row>
    <row r="24" spans="2:20" ht="20.100000000000001" customHeight="1" x14ac:dyDescent="0.3">
      <c r="B24" s="148" t="s">
        <v>44</v>
      </c>
      <c r="C24" s="149"/>
      <c r="D24" s="149"/>
      <c r="E24" s="149"/>
      <c r="F24" s="149"/>
      <c r="G24" s="150"/>
      <c r="H24" s="67">
        <f>SUM(H14:H20)</f>
        <v>0</v>
      </c>
      <c r="I24" s="151" t="s">
        <v>44</v>
      </c>
      <c r="J24" s="152"/>
      <c r="K24" s="152"/>
      <c r="L24" s="152"/>
      <c r="M24" s="153"/>
      <c r="N24" s="66">
        <f>SUM(N14:N20)</f>
        <v>0</v>
      </c>
      <c r="O24" s="35">
        <f>H24-N24</f>
        <v>0</v>
      </c>
      <c r="P24" s="36" t="s">
        <v>45</v>
      </c>
      <c r="Q24" s="36"/>
      <c r="R24" s="37"/>
      <c r="S24" s="107"/>
      <c r="T24" s="33"/>
    </row>
    <row r="25" spans="2:20" ht="20.100000000000001" customHeight="1" x14ac:dyDescent="0.3">
      <c r="B25" s="148" t="s">
        <v>46</v>
      </c>
      <c r="C25" s="149"/>
      <c r="D25" s="149"/>
      <c r="E25" s="149"/>
      <c r="F25" s="149"/>
      <c r="G25" s="150"/>
      <c r="H25" s="67">
        <f>H21</f>
        <v>0</v>
      </c>
      <c r="I25" s="151" t="s">
        <v>46</v>
      </c>
      <c r="J25" s="152"/>
      <c r="K25" s="152"/>
      <c r="L25" s="152"/>
      <c r="M25" s="153"/>
      <c r="N25" s="66">
        <f>N21</f>
        <v>0</v>
      </c>
      <c r="O25" s="35">
        <f>H25-N25</f>
        <v>0</v>
      </c>
      <c r="P25" s="36" t="s">
        <v>45</v>
      </c>
      <c r="Q25" s="36"/>
      <c r="R25" s="37"/>
      <c r="S25" s="107"/>
      <c r="T25" s="33"/>
    </row>
    <row r="26" spans="2:20" ht="20.100000000000001" customHeight="1" x14ac:dyDescent="0.3">
      <c r="B26" s="148" t="s">
        <v>47</v>
      </c>
      <c r="C26" s="149"/>
      <c r="D26" s="149"/>
      <c r="E26" s="149"/>
      <c r="F26" s="149"/>
      <c r="G26" s="150"/>
      <c r="H26" s="67">
        <f>H22</f>
        <v>0</v>
      </c>
      <c r="I26" s="151" t="s">
        <v>48</v>
      </c>
      <c r="J26" s="152"/>
      <c r="K26" s="152"/>
      <c r="L26" s="152"/>
      <c r="M26" s="153"/>
      <c r="N26" s="66">
        <f>N22</f>
        <v>0</v>
      </c>
      <c r="O26" s="35">
        <f>N26-H26</f>
        <v>0</v>
      </c>
      <c r="P26" s="36" t="s">
        <v>45</v>
      </c>
      <c r="Q26" s="36"/>
      <c r="R26" s="37"/>
      <c r="S26" s="107"/>
      <c r="T26" s="33"/>
    </row>
    <row r="27" spans="2:20" ht="20.100000000000001" customHeight="1" x14ac:dyDescent="0.3">
      <c r="B27" s="148" t="s">
        <v>49</v>
      </c>
      <c r="C27" s="149"/>
      <c r="D27" s="149"/>
      <c r="E27" s="149"/>
      <c r="F27" s="149"/>
      <c r="G27" s="150"/>
      <c r="H27" s="67">
        <f>SUM(H14:H21)</f>
        <v>0</v>
      </c>
      <c r="I27" s="154" t="s">
        <v>50</v>
      </c>
      <c r="J27" s="154"/>
      <c r="K27" s="154"/>
      <c r="L27" s="154"/>
      <c r="M27" s="154"/>
      <c r="N27" s="66">
        <f>SUM(N14:N21)</f>
        <v>0</v>
      </c>
      <c r="O27" s="35">
        <f>H27-N27</f>
        <v>0</v>
      </c>
      <c r="P27" s="38" t="s">
        <v>45</v>
      </c>
      <c r="Q27" s="38"/>
      <c r="S27" s="107"/>
    </row>
    <row r="28" spans="2:20" ht="20.100000000000001" customHeight="1" x14ac:dyDescent="0.3">
      <c r="B28" s="148" t="s">
        <v>134</v>
      </c>
      <c r="C28" s="149"/>
      <c r="D28" s="149"/>
      <c r="E28" s="149"/>
      <c r="F28" s="149"/>
      <c r="G28" s="150"/>
      <c r="H28" s="67">
        <f>H14*$O$14+H15*$O$15+H16*$O$16+H17*$O$17+H18*$O$18+H20*$O$20+H21*$O$21-H22*$O$22+H19*$O$19</f>
        <v>0</v>
      </c>
      <c r="I28" s="154" t="s">
        <v>134</v>
      </c>
      <c r="J28" s="154"/>
      <c r="K28" s="154"/>
      <c r="L28" s="154"/>
      <c r="M28" s="154"/>
      <c r="N28" s="66">
        <f>N14*$O$14+N15*$O$15+N16*$O$16+N17*$O$17+N18*$O$18+N20*$O$20+N21*$O$21-N22*$O$22+N19*$O$19</f>
        <v>0</v>
      </c>
      <c r="O28" s="35">
        <f>H28-N28</f>
        <v>0</v>
      </c>
      <c r="P28" s="38" t="s">
        <v>45</v>
      </c>
      <c r="Q28" s="38"/>
      <c r="S28" s="107"/>
    </row>
    <row r="29" spans="2:20" ht="20.100000000000001" customHeight="1" x14ac:dyDescent="0.3">
      <c r="B29" s="148" t="s">
        <v>51</v>
      </c>
      <c r="C29" s="149"/>
      <c r="D29" s="149"/>
      <c r="E29" s="149"/>
      <c r="F29" s="149"/>
      <c r="G29" s="150"/>
      <c r="H29" s="67">
        <f>(H14*$R$14+H15*$R$15+H16*$R$16+H17*$R$17+H18*$R$18+H19*$R$19+H20*$R$20+H21*$R$21-H22*$R$22)/1000</f>
        <v>0</v>
      </c>
      <c r="I29" s="154" t="s">
        <v>51</v>
      </c>
      <c r="J29" s="154"/>
      <c r="K29" s="154"/>
      <c r="L29" s="154"/>
      <c r="M29" s="154"/>
      <c r="N29" s="66">
        <f>(N14*$R$14+N15*$R$15+N16*$R$16+N17*$R$17+N18*$R$18+N19*$R$19+N20*$R$20+N21*$R$21-N22*$R$22)/1000</f>
        <v>0</v>
      </c>
      <c r="O29" s="35">
        <f>H29-N29</f>
        <v>0</v>
      </c>
      <c r="P29" s="38" t="s">
        <v>56</v>
      </c>
      <c r="Q29" s="38"/>
      <c r="S29" s="107"/>
    </row>
    <row r="30" spans="2:20" ht="20.100000000000001" customHeight="1" x14ac:dyDescent="0.3">
      <c r="B30" s="145" t="s">
        <v>137</v>
      </c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7"/>
      <c r="O30" s="35"/>
      <c r="P30" s="38"/>
      <c r="Q30" s="38"/>
    </row>
    <row r="31" spans="2:20" ht="24.9" customHeight="1" x14ac:dyDescent="0.3">
      <c r="B31" s="133" t="s">
        <v>52</v>
      </c>
      <c r="C31" s="134"/>
      <c r="D31" s="134"/>
      <c r="E31" s="135"/>
      <c r="F31" s="204">
        <f>O24</f>
        <v>0</v>
      </c>
      <c r="G31" s="39" t="s">
        <v>45</v>
      </c>
      <c r="H31" s="136" t="s">
        <v>53</v>
      </c>
      <c r="I31" s="137"/>
      <c r="J31" s="137"/>
      <c r="K31" s="137"/>
      <c r="L31" s="138"/>
      <c r="M31" s="204">
        <f>O27</f>
        <v>0</v>
      </c>
      <c r="N31" s="40" t="s">
        <v>45</v>
      </c>
      <c r="O31" s="35"/>
      <c r="P31" s="24"/>
      <c r="Q31" s="24"/>
    </row>
    <row r="32" spans="2:20" ht="24.9" customHeight="1" x14ac:dyDescent="0.3">
      <c r="B32" s="133" t="s">
        <v>54</v>
      </c>
      <c r="C32" s="134"/>
      <c r="D32" s="134"/>
      <c r="E32" s="135"/>
      <c r="F32" s="204">
        <f>O25</f>
        <v>0</v>
      </c>
      <c r="G32" s="39" t="s">
        <v>45</v>
      </c>
      <c r="H32" s="136" t="s">
        <v>135</v>
      </c>
      <c r="I32" s="137"/>
      <c r="J32" s="137"/>
      <c r="K32" s="137"/>
      <c r="L32" s="138"/>
      <c r="M32" s="204">
        <f>O28</f>
        <v>0</v>
      </c>
      <c r="N32" s="40" t="s">
        <v>45</v>
      </c>
      <c r="O32" s="35"/>
      <c r="P32" s="24"/>
      <c r="Q32" s="24"/>
    </row>
    <row r="33" spans="2:20" ht="24.9" customHeight="1" x14ac:dyDescent="0.3">
      <c r="B33" s="133" t="s">
        <v>122</v>
      </c>
      <c r="C33" s="134"/>
      <c r="D33" s="134"/>
      <c r="E33" s="135"/>
      <c r="F33" s="204">
        <f>O26</f>
        <v>0</v>
      </c>
      <c r="G33" s="39" t="s">
        <v>45</v>
      </c>
      <c r="H33" s="136" t="s">
        <v>55</v>
      </c>
      <c r="I33" s="137"/>
      <c r="J33" s="137"/>
      <c r="K33" s="137"/>
      <c r="L33" s="138"/>
      <c r="M33" s="204">
        <f>O29</f>
        <v>0</v>
      </c>
      <c r="N33" s="40" t="s">
        <v>56</v>
      </c>
      <c r="O33" s="35"/>
      <c r="P33" s="24"/>
      <c r="Q33" s="24"/>
    </row>
    <row r="34" spans="2:20" ht="39.9" customHeight="1" x14ac:dyDescent="0.3">
      <c r="B34" s="139" t="s">
        <v>148</v>
      </c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T34" s="41" t="s">
        <v>57</v>
      </c>
    </row>
    <row r="35" spans="2:20" ht="24.9" customHeight="1" x14ac:dyDescent="0.3">
      <c r="B35" s="141" t="s">
        <v>58</v>
      </c>
      <c r="C35" s="127" t="s">
        <v>59</v>
      </c>
      <c r="D35" s="127"/>
      <c r="E35" s="127"/>
      <c r="F35" s="127"/>
      <c r="G35" s="143" t="s">
        <v>60</v>
      </c>
      <c r="H35" s="143"/>
      <c r="I35" s="143"/>
      <c r="J35" s="143"/>
      <c r="K35" s="144" t="s">
        <v>61</v>
      </c>
      <c r="L35" s="144"/>
      <c r="M35" s="144"/>
      <c r="N35" s="144"/>
      <c r="T35" s="41" t="s">
        <v>62</v>
      </c>
    </row>
    <row r="36" spans="2:20" ht="50.1" customHeight="1" x14ac:dyDescent="0.3">
      <c r="B36" s="142"/>
      <c r="C36" s="127"/>
      <c r="D36" s="127"/>
      <c r="E36" s="127"/>
      <c r="F36" s="127"/>
      <c r="G36" s="143" t="s">
        <v>63</v>
      </c>
      <c r="H36" s="143"/>
      <c r="I36" s="143"/>
      <c r="J36" s="42" t="s">
        <v>64</v>
      </c>
      <c r="K36" s="144" t="s">
        <v>65</v>
      </c>
      <c r="L36" s="144"/>
      <c r="M36" s="22" t="s">
        <v>162</v>
      </c>
      <c r="N36" s="22" t="s">
        <v>66</v>
      </c>
      <c r="T36" s="41" t="s">
        <v>67</v>
      </c>
    </row>
    <row r="37" spans="2:20" ht="39.9" customHeight="1" x14ac:dyDescent="0.3">
      <c r="B37" s="21">
        <v>1</v>
      </c>
      <c r="C37" s="129" t="s">
        <v>151</v>
      </c>
      <c r="D37" s="129"/>
      <c r="E37" s="129"/>
      <c r="F37" s="129"/>
      <c r="G37" s="130"/>
      <c r="H37" s="130"/>
      <c r="I37" s="130"/>
      <c r="J37" s="4"/>
      <c r="K37" s="128"/>
      <c r="L37" s="128"/>
      <c r="M37" s="5"/>
      <c r="N37" s="50"/>
      <c r="O37" s="132" t="s">
        <v>68</v>
      </c>
      <c r="P37" s="43"/>
      <c r="Q37" s="43"/>
      <c r="R37" s="43"/>
      <c r="T37" s="41" t="s">
        <v>69</v>
      </c>
    </row>
    <row r="38" spans="2:20" ht="39.9" customHeight="1" x14ac:dyDescent="0.3">
      <c r="B38" s="21">
        <v>2</v>
      </c>
      <c r="C38" s="129" t="s">
        <v>70</v>
      </c>
      <c r="D38" s="129"/>
      <c r="E38" s="129"/>
      <c r="F38" s="129"/>
      <c r="G38" s="130"/>
      <c r="H38" s="130"/>
      <c r="I38" s="130"/>
      <c r="J38" s="4"/>
      <c r="K38" s="128"/>
      <c r="L38" s="128"/>
      <c r="M38" s="5"/>
      <c r="N38" s="50"/>
      <c r="O38" s="132"/>
      <c r="P38" s="43"/>
      <c r="Q38" s="43"/>
      <c r="R38" s="43"/>
    </row>
    <row r="39" spans="2:20" ht="39.9" customHeight="1" x14ac:dyDescent="0.3">
      <c r="B39" s="21">
        <v>3</v>
      </c>
      <c r="C39" s="129" t="s">
        <v>71</v>
      </c>
      <c r="D39" s="129"/>
      <c r="E39" s="129"/>
      <c r="F39" s="129"/>
      <c r="G39" s="130"/>
      <c r="H39" s="130"/>
      <c r="I39" s="130"/>
      <c r="J39" s="4"/>
      <c r="K39" s="128"/>
      <c r="L39" s="128"/>
      <c r="M39" s="5"/>
      <c r="N39" s="50"/>
      <c r="O39" s="132"/>
      <c r="P39" s="43"/>
      <c r="Q39" s="43"/>
      <c r="R39" s="43"/>
    </row>
    <row r="40" spans="2:20" ht="39.9" customHeight="1" x14ac:dyDescent="0.3">
      <c r="B40" s="21">
        <v>4</v>
      </c>
      <c r="C40" s="129" t="s">
        <v>72</v>
      </c>
      <c r="D40" s="129"/>
      <c r="E40" s="129"/>
      <c r="F40" s="129"/>
      <c r="G40" s="130"/>
      <c r="H40" s="130"/>
      <c r="I40" s="130"/>
      <c r="J40" s="4"/>
      <c r="K40" s="128"/>
      <c r="L40" s="128"/>
      <c r="M40" s="5"/>
      <c r="N40" s="50"/>
      <c r="O40" s="132"/>
      <c r="P40" s="43"/>
      <c r="Q40" s="43"/>
      <c r="R40" s="43"/>
    </row>
    <row r="41" spans="2:20" ht="39.9" customHeight="1" x14ac:dyDescent="0.3">
      <c r="B41" s="21">
        <v>5</v>
      </c>
      <c r="C41" s="129" t="s">
        <v>73</v>
      </c>
      <c r="D41" s="129"/>
      <c r="E41" s="129"/>
      <c r="F41" s="129"/>
      <c r="G41" s="130"/>
      <c r="H41" s="130"/>
      <c r="I41" s="130"/>
      <c r="J41" s="4"/>
      <c r="K41" s="128"/>
      <c r="L41" s="128"/>
      <c r="M41" s="5"/>
      <c r="N41" s="50"/>
      <c r="O41" s="132"/>
      <c r="P41" s="43"/>
      <c r="Q41" s="43"/>
      <c r="R41" s="43"/>
    </row>
    <row r="42" spans="2:20" ht="39.9" customHeight="1" x14ac:dyDescent="0.3">
      <c r="B42" s="21">
        <v>6</v>
      </c>
      <c r="C42" s="129" t="s">
        <v>74</v>
      </c>
      <c r="D42" s="129"/>
      <c r="E42" s="129"/>
      <c r="F42" s="129"/>
      <c r="G42" s="130"/>
      <c r="H42" s="130"/>
      <c r="I42" s="130"/>
      <c r="J42" s="4"/>
      <c r="K42" s="128"/>
      <c r="L42" s="128"/>
      <c r="M42" s="128"/>
      <c r="N42" s="128"/>
    </row>
    <row r="43" spans="2:20" ht="39.9" customHeight="1" x14ac:dyDescent="0.3">
      <c r="B43" s="21">
        <v>7</v>
      </c>
      <c r="C43" s="129" t="s">
        <v>75</v>
      </c>
      <c r="D43" s="129"/>
      <c r="E43" s="129"/>
      <c r="F43" s="129"/>
      <c r="G43" s="130"/>
      <c r="H43" s="130"/>
      <c r="I43" s="130"/>
      <c r="J43" s="4"/>
      <c r="K43" s="128"/>
      <c r="L43" s="128"/>
      <c r="M43" s="128"/>
      <c r="N43" s="128"/>
    </row>
    <row r="44" spans="2:20" ht="39.9" customHeight="1" x14ac:dyDescent="0.3">
      <c r="B44" s="21">
        <v>8</v>
      </c>
      <c r="C44" s="129" t="s">
        <v>76</v>
      </c>
      <c r="D44" s="129"/>
      <c r="E44" s="129"/>
      <c r="F44" s="129"/>
      <c r="G44" s="130"/>
      <c r="H44" s="130"/>
      <c r="I44" s="130"/>
      <c r="J44" s="4"/>
      <c r="K44" s="128"/>
      <c r="L44" s="128"/>
      <c r="M44" s="128"/>
      <c r="N44" s="128"/>
    </row>
    <row r="45" spans="2:20" ht="39.9" customHeight="1" x14ac:dyDescent="0.3">
      <c r="B45" s="21">
        <v>9</v>
      </c>
      <c r="C45" s="129" t="s">
        <v>77</v>
      </c>
      <c r="D45" s="129"/>
      <c r="E45" s="129"/>
      <c r="F45" s="129"/>
      <c r="G45" s="130"/>
      <c r="H45" s="130"/>
      <c r="I45" s="130"/>
      <c r="J45" s="4"/>
      <c r="K45" s="128"/>
      <c r="L45" s="128"/>
      <c r="M45" s="128"/>
      <c r="N45" s="128"/>
    </row>
    <row r="46" spans="2:20" ht="39.9" customHeight="1" x14ac:dyDescent="0.3">
      <c r="B46" s="21">
        <v>10</v>
      </c>
      <c r="C46" s="129" t="s">
        <v>78</v>
      </c>
      <c r="D46" s="129"/>
      <c r="E46" s="129"/>
      <c r="F46" s="129"/>
      <c r="G46" s="130"/>
      <c r="H46" s="130"/>
      <c r="I46" s="130"/>
      <c r="J46" s="4"/>
      <c r="K46" s="128"/>
      <c r="L46" s="128"/>
      <c r="M46" s="128"/>
      <c r="N46" s="128"/>
    </row>
    <row r="47" spans="2:20" ht="39.9" customHeight="1" x14ac:dyDescent="0.3">
      <c r="B47" s="21">
        <v>11</v>
      </c>
      <c r="C47" s="129" t="s">
        <v>150</v>
      </c>
      <c r="D47" s="129"/>
      <c r="E47" s="129"/>
      <c r="F47" s="129"/>
      <c r="G47" s="130"/>
      <c r="H47" s="130"/>
      <c r="I47" s="130"/>
      <c r="J47" s="4"/>
      <c r="K47" s="128"/>
      <c r="L47" s="128"/>
      <c r="M47" s="128"/>
      <c r="N47" s="128"/>
    </row>
    <row r="48" spans="2:20" ht="39.9" customHeight="1" x14ac:dyDescent="0.3">
      <c r="B48" s="21">
        <v>12</v>
      </c>
      <c r="C48" s="131" t="s">
        <v>79</v>
      </c>
      <c r="D48" s="129" t="s">
        <v>80</v>
      </c>
      <c r="E48" s="129"/>
      <c r="F48" s="129"/>
      <c r="G48" s="129"/>
      <c r="H48" s="129"/>
      <c r="I48" s="129"/>
      <c r="J48" s="4"/>
      <c r="K48" s="128"/>
      <c r="L48" s="128"/>
      <c r="M48" s="44" t="s">
        <v>81</v>
      </c>
      <c r="N48" s="5"/>
      <c r="O48" s="45" t="s">
        <v>82</v>
      </c>
    </row>
    <row r="49" spans="2:15" ht="39.9" customHeight="1" x14ac:dyDescent="0.3">
      <c r="B49" s="21">
        <v>13</v>
      </c>
      <c r="C49" s="131"/>
      <c r="D49" s="129" t="s">
        <v>83</v>
      </c>
      <c r="E49" s="129"/>
      <c r="F49" s="129"/>
      <c r="G49" s="129"/>
      <c r="H49" s="129"/>
      <c r="I49" s="129"/>
      <c r="J49" s="4"/>
      <c r="K49" s="128"/>
      <c r="L49" s="128"/>
      <c r="M49" s="44" t="s">
        <v>84</v>
      </c>
      <c r="N49" s="5"/>
      <c r="O49" s="45" t="s">
        <v>7</v>
      </c>
    </row>
    <row r="50" spans="2:15" ht="39.9" customHeight="1" x14ac:dyDescent="0.3">
      <c r="B50" s="21">
        <v>14</v>
      </c>
      <c r="C50" s="131"/>
      <c r="D50" s="129" t="s">
        <v>85</v>
      </c>
      <c r="E50" s="129"/>
      <c r="F50" s="129"/>
      <c r="G50" s="129"/>
      <c r="H50" s="129"/>
      <c r="I50" s="129"/>
      <c r="J50" s="4"/>
      <c r="K50" s="128"/>
      <c r="L50" s="128"/>
      <c r="M50" s="46" t="s">
        <v>86</v>
      </c>
      <c r="N50" s="5"/>
      <c r="O50" s="45" t="s">
        <v>87</v>
      </c>
    </row>
    <row r="51" spans="2:15" ht="39.9" customHeight="1" x14ac:dyDescent="0.3">
      <c r="B51" s="21">
        <v>15</v>
      </c>
      <c r="C51" s="131"/>
      <c r="D51" s="127" t="s">
        <v>88</v>
      </c>
      <c r="E51" s="127"/>
      <c r="F51" s="127"/>
      <c r="G51" s="127"/>
      <c r="H51" s="127"/>
      <c r="I51" s="127"/>
      <c r="J51" s="4"/>
      <c r="K51" s="128"/>
      <c r="L51" s="128"/>
      <c r="M51" s="47" t="s">
        <v>89</v>
      </c>
      <c r="N51" s="8"/>
      <c r="O51" s="24" t="s">
        <v>121</v>
      </c>
    </row>
    <row r="52" spans="2:15" ht="39.9" customHeight="1" x14ac:dyDescent="0.3">
      <c r="B52" s="48">
        <v>16</v>
      </c>
      <c r="C52" s="121" t="s">
        <v>152</v>
      </c>
      <c r="D52" s="122"/>
      <c r="E52" s="122"/>
      <c r="F52" s="123"/>
      <c r="G52" s="6"/>
      <c r="H52" s="124"/>
      <c r="I52" s="124"/>
      <c r="J52" s="124"/>
      <c r="K52" s="124"/>
      <c r="L52" s="124"/>
      <c r="M52" s="124"/>
      <c r="N52" s="124"/>
      <c r="O52" s="24"/>
    </row>
    <row r="53" spans="2:15" ht="39.9" customHeight="1" x14ac:dyDescent="0.3">
      <c r="B53" s="48">
        <v>17</v>
      </c>
      <c r="C53" s="121" t="s">
        <v>153</v>
      </c>
      <c r="D53" s="122"/>
      <c r="E53" s="122"/>
      <c r="F53" s="123"/>
      <c r="G53" s="6"/>
      <c r="H53" s="124"/>
      <c r="I53" s="124"/>
      <c r="J53" s="124"/>
      <c r="K53" s="124"/>
      <c r="L53" s="124"/>
      <c r="M53" s="124"/>
      <c r="N53" s="124"/>
      <c r="O53" s="24"/>
    </row>
    <row r="54" spans="2:15" ht="24.9" customHeight="1" x14ac:dyDescent="0.3">
      <c r="B54" s="125" t="s">
        <v>90</v>
      </c>
      <c r="C54" s="125"/>
      <c r="D54" s="125"/>
      <c r="E54" s="125"/>
      <c r="F54" s="125"/>
      <c r="G54" s="125"/>
      <c r="H54" s="125"/>
      <c r="I54" s="125"/>
      <c r="J54" s="125"/>
      <c r="K54" s="125" t="s">
        <v>91</v>
      </c>
      <c r="L54" s="126"/>
      <c r="M54" s="126"/>
      <c r="N54" s="126"/>
    </row>
    <row r="55" spans="2:15" ht="24.9" customHeight="1" x14ac:dyDescent="0.3">
      <c r="B55" s="125"/>
      <c r="C55" s="125"/>
      <c r="D55" s="125"/>
      <c r="E55" s="125"/>
      <c r="F55" s="125"/>
      <c r="G55" s="125"/>
      <c r="H55" s="125"/>
      <c r="I55" s="125"/>
      <c r="J55" s="125"/>
      <c r="K55" s="126"/>
      <c r="L55" s="126"/>
      <c r="M55" s="126"/>
      <c r="N55" s="126"/>
    </row>
    <row r="56" spans="2:15" ht="24.9" customHeight="1" x14ac:dyDescent="0.3">
      <c r="B56" s="125"/>
      <c r="C56" s="125"/>
      <c r="D56" s="125"/>
      <c r="E56" s="125"/>
      <c r="F56" s="125"/>
      <c r="G56" s="125"/>
      <c r="H56" s="125"/>
      <c r="I56" s="125"/>
      <c r="J56" s="125"/>
      <c r="K56" s="126"/>
      <c r="L56" s="126"/>
      <c r="M56" s="126"/>
      <c r="N56" s="126"/>
    </row>
    <row r="57" spans="2:15" ht="63.75" customHeight="1" x14ac:dyDescent="0.3">
      <c r="B57" s="88" t="s">
        <v>157</v>
      </c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</row>
    <row r="58" spans="2:15" ht="24.9" customHeight="1" x14ac:dyDescent="0.3"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</row>
    <row r="59" spans="2:15" ht="24.9" customHeight="1" x14ac:dyDescent="0.3"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</row>
    <row r="60" spans="2:15" ht="24.9" customHeight="1" x14ac:dyDescent="0.3"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</row>
    <row r="61" spans="2:15" ht="24.9" customHeight="1" x14ac:dyDescent="0.3"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</row>
    <row r="62" spans="2:15" ht="24.9" customHeight="1" x14ac:dyDescent="0.3"/>
    <row r="63" spans="2:15" ht="24.9" customHeight="1" x14ac:dyDescent="0.3"/>
    <row r="64" spans="2:15" ht="24.9" customHeight="1" x14ac:dyDescent="0.3"/>
    <row r="65" ht="24.9" customHeight="1" x14ac:dyDescent="0.3"/>
    <row r="66" ht="24.9" customHeight="1" x14ac:dyDescent="0.3"/>
    <row r="67" ht="24.9" customHeight="1" x14ac:dyDescent="0.3"/>
    <row r="68" ht="24.9" customHeight="1" x14ac:dyDescent="0.3"/>
    <row r="69" ht="24.9" customHeight="1" x14ac:dyDescent="0.3"/>
    <row r="70" ht="24.9" customHeight="1" x14ac:dyDescent="0.3"/>
    <row r="71" ht="24.9" customHeight="1" x14ac:dyDescent="0.3"/>
    <row r="72" ht="24.9" customHeight="1" x14ac:dyDescent="0.3"/>
    <row r="73" ht="24.9" customHeight="1" x14ac:dyDescent="0.3"/>
    <row r="74" ht="24.9" customHeight="1" x14ac:dyDescent="0.3"/>
    <row r="75" ht="24.9" customHeight="1" x14ac:dyDescent="0.3"/>
    <row r="76" ht="24.9" customHeight="1" x14ac:dyDescent="0.3"/>
    <row r="77" ht="24.9" customHeight="1" x14ac:dyDescent="0.3"/>
    <row r="78" ht="24.9" customHeight="1" x14ac:dyDescent="0.3"/>
    <row r="79" ht="24.9" customHeight="1" x14ac:dyDescent="0.3"/>
    <row r="80" ht="24.9" customHeight="1" x14ac:dyDescent="0.3"/>
    <row r="81" ht="24.9" customHeight="1" x14ac:dyDescent="0.3"/>
    <row r="82" ht="24.9" customHeight="1" x14ac:dyDescent="0.3"/>
    <row r="83" ht="24.9" customHeight="1" x14ac:dyDescent="0.3"/>
    <row r="84" ht="24.9" customHeight="1" x14ac:dyDescent="0.3"/>
    <row r="85" ht="24.9" customHeight="1" x14ac:dyDescent="0.3"/>
    <row r="86" ht="24.9" customHeight="1" x14ac:dyDescent="0.3"/>
    <row r="87" ht="24.9" customHeight="1" x14ac:dyDescent="0.3"/>
    <row r="88" ht="24.9" customHeight="1" x14ac:dyDescent="0.3"/>
    <row r="89" ht="24.9" customHeight="1" x14ac:dyDescent="0.3"/>
    <row r="90" ht="24.9" customHeight="1" x14ac:dyDescent="0.3"/>
    <row r="91" ht="24.9" customHeight="1" x14ac:dyDescent="0.3"/>
    <row r="92" ht="24.9" customHeight="1" x14ac:dyDescent="0.3"/>
    <row r="93" ht="24.9" customHeight="1" x14ac:dyDescent="0.3"/>
    <row r="94" ht="24.9" customHeight="1" x14ac:dyDescent="0.3"/>
    <row r="95" ht="24.9" customHeight="1" x14ac:dyDescent="0.3"/>
    <row r="96" ht="24.9" customHeight="1" x14ac:dyDescent="0.3"/>
    <row r="97" ht="24.9" customHeight="1" x14ac:dyDescent="0.3"/>
    <row r="98" ht="24.9" customHeight="1" x14ac:dyDescent="0.3"/>
    <row r="99" ht="24.9" customHeight="1" x14ac:dyDescent="0.3"/>
    <row r="100" ht="24.9" customHeight="1" x14ac:dyDescent="0.3"/>
    <row r="101" ht="24.9" customHeight="1" x14ac:dyDescent="0.3"/>
    <row r="102" ht="24.9" customHeight="1" x14ac:dyDescent="0.3"/>
    <row r="103" ht="24.9" customHeight="1" x14ac:dyDescent="0.3"/>
    <row r="104" ht="24.9" customHeight="1" x14ac:dyDescent="0.3"/>
    <row r="105" ht="24.9" customHeight="1" x14ac:dyDescent="0.3"/>
    <row r="106" ht="24.9" customHeight="1" x14ac:dyDescent="0.3"/>
    <row r="107" ht="24.9" customHeight="1" x14ac:dyDescent="0.3"/>
    <row r="108" ht="24.9" customHeight="1" x14ac:dyDescent="0.3"/>
    <row r="109" ht="24.9" customHeight="1" x14ac:dyDescent="0.3"/>
    <row r="110" ht="24.9" customHeight="1" x14ac:dyDescent="0.3"/>
    <row r="111" ht="24.9" customHeight="1" x14ac:dyDescent="0.3"/>
    <row r="112" ht="24.9" customHeight="1" x14ac:dyDescent="0.3"/>
    <row r="113" ht="24.9" customHeight="1" x14ac:dyDescent="0.3"/>
    <row r="114" ht="24.9" customHeight="1" x14ac:dyDescent="0.3"/>
    <row r="115" ht="24.9" customHeight="1" x14ac:dyDescent="0.3"/>
    <row r="116" ht="24.9" customHeight="1" x14ac:dyDescent="0.3"/>
    <row r="117" ht="24.9" customHeight="1" x14ac:dyDescent="0.3"/>
    <row r="118" ht="24.9" customHeight="1" x14ac:dyDescent="0.3"/>
    <row r="119" ht="24.9" customHeight="1" x14ac:dyDescent="0.3"/>
    <row r="120" ht="24.9" customHeight="1" x14ac:dyDescent="0.3"/>
    <row r="121" ht="24.9" customHeight="1" x14ac:dyDescent="0.3"/>
    <row r="122" ht="24.9" customHeight="1" x14ac:dyDescent="0.3"/>
    <row r="123" ht="24.9" customHeight="1" x14ac:dyDescent="0.3"/>
    <row r="124" ht="24.9" customHeight="1" x14ac:dyDescent="0.3"/>
    <row r="125" ht="24.9" customHeight="1" x14ac:dyDescent="0.3"/>
    <row r="126" ht="24.9" customHeight="1" x14ac:dyDescent="0.3"/>
    <row r="127" ht="24.9" customHeight="1" x14ac:dyDescent="0.3"/>
    <row r="128" ht="24.9" customHeight="1" x14ac:dyDescent="0.3"/>
    <row r="129" ht="24.9" customHeight="1" x14ac:dyDescent="0.3"/>
    <row r="130" ht="24.9" customHeight="1" x14ac:dyDescent="0.3"/>
    <row r="131" ht="24.9" customHeight="1" x14ac:dyDescent="0.3"/>
    <row r="132" ht="24.9" customHeight="1" x14ac:dyDescent="0.3"/>
    <row r="133" ht="24.9" customHeight="1" x14ac:dyDescent="0.3"/>
    <row r="134" ht="24.9" customHeight="1" x14ac:dyDescent="0.3"/>
    <row r="135" ht="24.9" customHeight="1" x14ac:dyDescent="0.3"/>
    <row r="136" ht="24.9" customHeight="1" x14ac:dyDescent="0.3"/>
    <row r="137" ht="24.9" customHeight="1" x14ac:dyDescent="0.3"/>
    <row r="138" ht="24.9" customHeight="1" x14ac:dyDescent="0.3"/>
    <row r="139" ht="24.9" customHeight="1" x14ac:dyDescent="0.3"/>
    <row r="140" ht="24.9" customHeight="1" x14ac:dyDescent="0.3"/>
    <row r="141" ht="24.9" customHeight="1" x14ac:dyDescent="0.3"/>
    <row r="142" ht="24.9" customHeight="1" x14ac:dyDescent="0.3"/>
    <row r="143" ht="24.9" customHeight="1" x14ac:dyDescent="0.3"/>
    <row r="144" ht="24.9" customHeight="1" x14ac:dyDescent="0.3"/>
    <row r="145" ht="24.9" customHeight="1" x14ac:dyDescent="0.3"/>
    <row r="146" ht="24.9" customHeight="1" x14ac:dyDescent="0.3"/>
    <row r="147" ht="24.9" customHeight="1" x14ac:dyDescent="0.3"/>
    <row r="148" ht="24.9" customHeight="1" x14ac:dyDescent="0.3"/>
    <row r="149" ht="24.9" customHeight="1" x14ac:dyDescent="0.3"/>
    <row r="150" ht="24.9" customHeight="1" x14ac:dyDescent="0.3"/>
    <row r="151" ht="24.9" customHeight="1" x14ac:dyDescent="0.3"/>
    <row r="152" ht="24.9" customHeight="1" x14ac:dyDescent="0.3"/>
    <row r="153" ht="24.9" customHeight="1" x14ac:dyDescent="0.3"/>
    <row r="154" ht="24.9" customHeight="1" x14ac:dyDescent="0.3"/>
  </sheetData>
  <sheetProtection algorithmName="SHA-512" hashValue="y+NDfAhBmgCPSnLdNCDjX63XhNXOpSCvl7vkrp4wEHjs4mHhGKjzcGlPXBAs4RhL+5j7i0Ovd1jlNNCCI7P+GA==" saltValue="d6mJ4TsDvtKqLQcoWbvgPw==" spinCount="100000" sheet="1" formatCells="0" formatColumns="0" formatRows="0" insertColumns="0" insertRows="0" deleteColumns="0" deleteRows="0"/>
  <mergeCells count="114">
    <mergeCell ref="B57:N57"/>
    <mergeCell ref="B23:N23"/>
    <mergeCell ref="C52:F52"/>
    <mergeCell ref="H52:N52"/>
    <mergeCell ref="C53:F53"/>
    <mergeCell ref="H53:N53"/>
    <mergeCell ref="B54:J56"/>
    <mergeCell ref="K54:N56"/>
    <mergeCell ref="C48:C51"/>
    <mergeCell ref="D48:I48"/>
    <mergeCell ref="K48:L48"/>
    <mergeCell ref="D49:I49"/>
    <mergeCell ref="K49:L49"/>
    <mergeCell ref="D50:I50"/>
    <mergeCell ref="K50:L50"/>
    <mergeCell ref="D51:I51"/>
    <mergeCell ref="K51:L51"/>
    <mergeCell ref="C46:F46"/>
    <mergeCell ref="G46:I46"/>
    <mergeCell ref="K46:N46"/>
    <mergeCell ref="C47:F47"/>
    <mergeCell ref="G47:I47"/>
    <mergeCell ref="K47:N47"/>
    <mergeCell ref="C44:F44"/>
    <mergeCell ref="C37:F37"/>
    <mergeCell ref="G37:I37"/>
    <mergeCell ref="K37:L37"/>
    <mergeCell ref="G44:I44"/>
    <mergeCell ref="K44:N44"/>
    <mergeCell ref="C45:F45"/>
    <mergeCell ref="G45:I45"/>
    <mergeCell ref="K45:N45"/>
    <mergeCell ref="C42:F42"/>
    <mergeCell ref="G42:I42"/>
    <mergeCell ref="K42:N42"/>
    <mergeCell ref="C43:F43"/>
    <mergeCell ref="G43:I43"/>
    <mergeCell ref="K43:N43"/>
    <mergeCell ref="O37:O41"/>
    <mergeCell ref="C38:F38"/>
    <mergeCell ref="G38:I38"/>
    <mergeCell ref="K38:L38"/>
    <mergeCell ref="C39:F39"/>
    <mergeCell ref="G39:I39"/>
    <mergeCell ref="B32:E32"/>
    <mergeCell ref="H32:L32"/>
    <mergeCell ref="B33:E33"/>
    <mergeCell ref="H33:L33"/>
    <mergeCell ref="B34:N34"/>
    <mergeCell ref="B35:B36"/>
    <mergeCell ref="C35:F36"/>
    <mergeCell ref="G35:J35"/>
    <mergeCell ref="K35:N35"/>
    <mergeCell ref="G36:I36"/>
    <mergeCell ref="K39:L39"/>
    <mergeCell ref="C40:F40"/>
    <mergeCell ref="G40:I40"/>
    <mergeCell ref="K40:L40"/>
    <mergeCell ref="C41:F41"/>
    <mergeCell ref="G41:I41"/>
    <mergeCell ref="K41:L41"/>
    <mergeCell ref="K36:L36"/>
    <mergeCell ref="B30:N30"/>
    <mergeCell ref="B31:E31"/>
    <mergeCell ref="H31:L31"/>
    <mergeCell ref="S12:S17"/>
    <mergeCell ref="B24:G24"/>
    <mergeCell ref="I24:M24"/>
    <mergeCell ref="S24:S29"/>
    <mergeCell ref="B25:G25"/>
    <mergeCell ref="I25:M25"/>
    <mergeCell ref="B26:G26"/>
    <mergeCell ref="I26:M26"/>
    <mergeCell ref="B27:G27"/>
    <mergeCell ref="I27:M27"/>
    <mergeCell ref="B11:N11"/>
    <mergeCell ref="O11:R11"/>
    <mergeCell ref="C12:H12"/>
    <mergeCell ref="I12:N12"/>
    <mergeCell ref="O12:O13"/>
    <mergeCell ref="P12:R12"/>
    <mergeCell ref="B28:G28"/>
    <mergeCell ref="I28:M28"/>
    <mergeCell ref="B29:G29"/>
    <mergeCell ref="I29:M29"/>
    <mergeCell ref="B8:D8"/>
    <mergeCell ref="E8:F8"/>
    <mergeCell ref="G8:H8"/>
    <mergeCell ref="K8:L8"/>
    <mergeCell ref="O8:R8"/>
    <mergeCell ref="B9:D9"/>
    <mergeCell ref="E9:F9"/>
    <mergeCell ref="G9:H9"/>
    <mergeCell ref="I9:N9"/>
    <mergeCell ref="O9:R10"/>
    <mergeCell ref="B10:D10"/>
    <mergeCell ref="G10:H10"/>
    <mergeCell ref="I10:N10"/>
    <mergeCell ref="I6:J6"/>
    <mergeCell ref="K6:L6"/>
    <mergeCell ref="M6:N6"/>
    <mergeCell ref="B7:D7"/>
    <mergeCell ref="E7:N7"/>
    <mergeCell ref="O7:R7"/>
    <mergeCell ref="B2:C2"/>
    <mergeCell ref="D2:N2"/>
    <mergeCell ref="B3:N3"/>
    <mergeCell ref="B4:N4"/>
    <mergeCell ref="O4:R6"/>
    <mergeCell ref="B5:D5"/>
    <mergeCell ref="E5:N5"/>
    <mergeCell ref="B6:D6"/>
    <mergeCell ref="E6:F6"/>
    <mergeCell ref="G6:H6"/>
  </mergeCells>
  <conditionalFormatting sqref="G6:N6">
    <cfRule type="expression" dxfId="13" priority="1">
      <formula>$E$6="NIE"</formula>
    </cfRule>
  </conditionalFormatting>
  <conditionalFormatting sqref="H52:N53">
    <cfRule type="expression" dxfId="12" priority="6">
      <formula>G52="NIE"</formula>
    </cfRule>
  </conditionalFormatting>
  <conditionalFormatting sqref="K37:N37">
    <cfRule type="colorScale" priority="8">
      <colorScale>
        <cfvo type="formula" val="&quot;TAK&quot;"/>
        <cfvo type="formula" val="&quot;NIE&quot;"/>
        <color theme="0"/>
        <color theme="0" tint="-0.34998626667073579"/>
      </colorScale>
    </cfRule>
  </conditionalFormatting>
  <conditionalFormatting sqref="K37:N47">
    <cfRule type="expression" dxfId="11" priority="7">
      <formula>$J37="NIE"</formula>
    </cfRule>
  </conditionalFormatting>
  <conditionalFormatting sqref="K48:N48">
    <cfRule type="expression" dxfId="10" priority="5">
      <formula>$J$48="NIE"</formula>
    </cfRule>
  </conditionalFormatting>
  <conditionalFormatting sqref="K49:N49">
    <cfRule type="expression" dxfId="9" priority="4">
      <formula>$J$49="NIE"</formula>
    </cfRule>
  </conditionalFormatting>
  <conditionalFormatting sqref="K50:N50">
    <cfRule type="expression" dxfId="8" priority="3">
      <formula>$J$50="NIE"</formula>
    </cfRule>
  </conditionalFormatting>
  <conditionalFormatting sqref="K51:N51">
    <cfRule type="expression" dxfId="7" priority="2">
      <formula>$J$51="NIE"</formula>
    </cfRule>
  </conditionalFormatting>
  <dataValidations count="2">
    <dataValidation type="list" allowBlank="1" showInputMessage="1" showErrorMessage="1" sqref="N37:N41" xr:uid="{1C2B5650-009A-4EE5-98DC-3CC61A4E0F45}">
      <formula1>$T$36:$T$37</formula1>
    </dataValidation>
    <dataValidation type="list" allowBlank="1" showInputMessage="1" showErrorMessage="1" sqref="E9 J37:J51 E6 G52:G53" xr:uid="{DD15E443-92F3-48D1-A214-3ABA68316911}">
      <formula1>$T$34:$T$35</formula1>
    </dataValidation>
  </dataValidations>
  <pageMargins left="0.7" right="0.7" top="0.75" bottom="0.75" header="0.3" footer="0.3"/>
  <pageSetup paperSize="9" scale="42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552A9-F60D-4C3D-A479-8931420AA2E5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D9DDF-6B85-4833-8A2C-3B2A6CB31A31}">
  <sheetPr>
    <pageSetUpPr fitToPage="1"/>
  </sheetPr>
  <dimension ref="B2:T154"/>
  <sheetViews>
    <sheetView view="pageBreakPreview" zoomScale="75" zoomScaleNormal="100" zoomScaleSheetLayoutView="75" workbookViewId="0">
      <selection activeCell="N22" sqref="N22"/>
    </sheetView>
  </sheetViews>
  <sheetFormatPr defaultRowHeight="14.4" x14ac:dyDescent="0.3"/>
  <cols>
    <col min="2" max="2" width="18.109375" customWidth="1"/>
    <col min="3" max="14" width="14.6640625" customWidth="1"/>
    <col min="15" max="18" width="15.6640625" customWidth="1"/>
    <col min="19" max="19" width="79" customWidth="1"/>
    <col min="20" max="20" width="68.6640625" hidden="1" customWidth="1"/>
  </cols>
  <sheetData>
    <row r="2" spans="2:20" ht="39.9" customHeight="1" x14ac:dyDescent="0.3">
      <c r="B2" s="183" t="str">
        <f>IF('1.StrTytułowa'!E9&lt;&gt;"",'1.StrTytułowa'!E9,"")</f>
        <v/>
      </c>
      <c r="C2" s="183"/>
      <c r="D2" s="184" t="str">
        <f>IF('1.StrTytułowa'!E7&lt;&gt;"",'1.StrTytułowa'!E7,"")</f>
        <v/>
      </c>
      <c r="E2" s="184"/>
      <c r="F2" s="184"/>
      <c r="G2" s="184"/>
      <c r="H2" s="184"/>
      <c r="I2" s="184"/>
      <c r="J2" s="184"/>
      <c r="K2" s="184"/>
      <c r="L2" s="184"/>
      <c r="M2" s="184"/>
      <c r="N2" s="184"/>
    </row>
    <row r="3" spans="2:20" ht="50.25" customHeight="1" x14ac:dyDescent="0.3">
      <c r="B3" s="185" t="s">
        <v>168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7"/>
    </row>
    <row r="4" spans="2:20" ht="24.9" customHeight="1" x14ac:dyDescent="0.3">
      <c r="B4" s="188" t="s">
        <v>170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79" t="s">
        <v>136</v>
      </c>
      <c r="P4" s="180"/>
      <c r="Q4" s="180"/>
      <c r="R4" s="180"/>
    </row>
    <row r="5" spans="2:20" ht="39.9" customHeight="1" x14ac:dyDescent="0.3">
      <c r="B5" s="168" t="s">
        <v>1</v>
      </c>
      <c r="C5" s="168"/>
      <c r="D5" s="168"/>
      <c r="E5" s="155"/>
      <c r="F5" s="156"/>
      <c r="G5" s="156"/>
      <c r="H5" s="156"/>
      <c r="I5" s="156"/>
      <c r="J5" s="156"/>
      <c r="K5" s="156"/>
      <c r="L5" s="156"/>
      <c r="M5" s="156"/>
      <c r="N5" s="189"/>
      <c r="O5" s="179"/>
      <c r="P5" s="180"/>
      <c r="Q5" s="180"/>
      <c r="R5" s="180"/>
    </row>
    <row r="6" spans="2:20" ht="39.9" customHeight="1" x14ac:dyDescent="0.3">
      <c r="B6" s="198" t="s">
        <v>125</v>
      </c>
      <c r="C6" s="199"/>
      <c r="D6" s="200"/>
      <c r="E6" s="192"/>
      <c r="F6" s="193"/>
      <c r="G6" s="196" t="s">
        <v>126</v>
      </c>
      <c r="H6" s="197"/>
      <c r="I6" s="194"/>
      <c r="J6" s="194"/>
      <c r="K6" s="196" t="s">
        <v>127</v>
      </c>
      <c r="L6" s="197"/>
      <c r="M6" s="194"/>
      <c r="N6" s="195"/>
      <c r="O6" s="179"/>
      <c r="P6" s="180"/>
      <c r="Q6" s="180"/>
      <c r="R6" s="180"/>
    </row>
    <row r="7" spans="2:20" ht="24.9" customHeight="1" x14ac:dyDescent="0.3">
      <c r="B7" s="168" t="s">
        <v>2</v>
      </c>
      <c r="C7" s="168"/>
      <c r="D7" s="168"/>
      <c r="E7" s="155"/>
      <c r="F7" s="156"/>
      <c r="G7" s="156"/>
      <c r="H7" s="156"/>
      <c r="I7" s="156"/>
      <c r="J7" s="156"/>
      <c r="K7" s="156"/>
      <c r="L7" s="156"/>
      <c r="M7" s="157"/>
      <c r="N7" s="158"/>
      <c r="O7" s="166"/>
      <c r="P7" s="167"/>
      <c r="Q7" s="167"/>
      <c r="R7" s="167"/>
      <c r="T7" t="s">
        <v>3</v>
      </c>
    </row>
    <row r="8" spans="2:20" ht="24.9" customHeight="1" x14ac:dyDescent="0.3">
      <c r="B8" s="168" t="s">
        <v>5</v>
      </c>
      <c r="C8" s="168"/>
      <c r="D8" s="168"/>
      <c r="E8" s="190"/>
      <c r="F8" s="190"/>
      <c r="G8" s="191" t="s">
        <v>6</v>
      </c>
      <c r="H8" s="191"/>
      <c r="I8" s="10"/>
      <c r="J8" s="23" t="s">
        <v>7</v>
      </c>
      <c r="K8" s="191" t="s">
        <v>141</v>
      </c>
      <c r="L8" s="191"/>
      <c r="M8" s="10"/>
      <c r="N8" s="23" t="s">
        <v>7</v>
      </c>
      <c r="O8" s="202" t="s">
        <v>147</v>
      </c>
      <c r="P8" s="203"/>
      <c r="Q8" s="203"/>
      <c r="R8" s="203"/>
      <c r="T8" s="24" t="s">
        <v>14</v>
      </c>
    </row>
    <row r="9" spans="2:20" ht="24.9" customHeight="1" x14ac:dyDescent="0.3">
      <c r="B9" s="168" t="s">
        <v>139</v>
      </c>
      <c r="C9" s="168"/>
      <c r="D9" s="168"/>
      <c r="E9" s="192"/>
      <c r="F9" s="193"/>
      <c r="G9" s="201" t="s">
        <v>9</v>
      </c>
      <c r="H9" s="201"/>
      <c r="I9" s="128"/>
      <c r="J9" s="128"/>
      <c r="K9" s="128"/>
      <c r="L9" s="128"/>
      <c r="M9" s="128"/>
      <c r="N9" s="128"/>
      <c r="O9" s="164" t="s">
        <v>138</v>
      </c>
      <c r="P9" s="165"/>
      <c r="Q9" s="165"/>
      <c r="R9" s="165"/>
      <c r="T9" s="24" t="s">
        <v>20</v>
      </c>
    </row>
    <row r="10" spans="2:20" ht="39.9" customHeight="1" x14ac:dyDescent="0.3">
      <c r="B10" s="168" t="s">
        <v>11</v>
      </c>
      <c r="C10" s="168"/>
      <c r="D10" s="168"/>
      <c r="E10" s="1"/>
      <c r="F10" s="2" t="str">
        <f>IFERROR(E10/M8,"-")</f>
        <v>-</v>
      </c>
      <c r="G10" s="169" t="s">
        <v>12</v>
      </c>
      <c r="H10" s="170"/>
      <c r="I10" s="128"/>
      <c r="J10" s="128"/>
      <c r="K10" s="128"/>
      <c r="L10" s="128"/>
      <c r="M10" s="128"/>
      <c r="N10" s="128"/>
      <c r="O10" s="164"/>
      <c r="P10" s="165"/>
      <c r="Q10" s="165"/>
      <c r="R10" s="165"/>
      <c r="T10" t="s">
        <v>10</v>
      </c>
    </row>
    <row r="11" spans="2:20" s="24" customFormat="1" ht="24.9" customHeight="1" x14ac:dyDescent="0.3">
      <c r="B11" s="171" t="s">
        <v>13</v>
      </c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3"/>
      <c r="O11" s="181"/>
      <c r="P11" s="182"/>
      <c r="Q11" s="182"/>
      <c r="R11" s="182"/>
      <c r="T11" t="s">
        <v>8</v>
      </c>
    </row>
    <row r="12" spans="2:20" ht="39.9" customHeight="1" x14ac:dyDescent="0.3">
      <c r="B12" s="25"/>
      <c r="C12" s="174" t="s">
        <v>15</v>
      </c>
      <c r="D12" s="174"/>
      <c r="E12" s="174"/>
      <c r="F12" s="174"/>
      <c r="G12" s="174"/>
      <c r="H12" s="174"/>
      <c r="I12" s="175" t="s">
        <v>16</v>
      </c>
      <c r="J12" s="175"/>
      <c r="K12" s="175"/>
      <c r="L12" s="175"/>
      <c r="M12" s="175"/>
      <c r="N12" s="175"/>
      <c r="O12" s="159" t="s">
        <v>17</v>
      </c>
      <c r="P12" s="161" t="s">
        <v>18</v>
      </c>
      <c r="Q12" s="162"/>
      <c r="R12" s="163"/>
      <c r="S12" s="79" t="s">
        <v>19</v>
      </c>
    </row>
    <row r="13" spans="2:20" ht="61.5" customHeight="1" x14ac:dyDescent="0.3">
      <c r="B13" s="25" t="s">
        <v>21</v>
      </c>
      <c r="C13" s="26" t="s">
        <v>22</v>
      </c>
      <c r="D13" s="26" t="s">
        <v>23</v>
      </c>
      <c r="E13" s="26" t="s">
        <v>24</v>
      </c>
      <c r="F13" s="26" t="s">
        <v>25</v>
      </c>
      <c r="G13" s="26" t="s">
        <v>26</v>
      </c>
      <c r="H13" s="28" t="s">
        <v>27</v>
      </c>
      <c r="I13" s="27" t="s">
        <v>22</v>
      </c>
      <c r="J13" s="27" t="s">
        <v>23</v>
      </c>
      <c r="K13" s="27" t="s">
        <v>24</v>
      </c>
      <c r="L13" s="27" t="s">
        <v>25</v>
      </c>
      <c r="M13" s="27" t="s">
        <v>26</v>
      </c>
      <c r="N13" s="27" t="s">
        <v>27</v>
      </c>
      <c r="O13" s="160"/>
      <c r="P13" s="29" t="s">
        <v>28</v>
      </c>
      <c r="Q13" s="29" t="s">
        <v>29</v>
      </c>
      <c r="R13" s="29" t="s">
        <v>30</v>
      </c>
      <c r="S13" s="79"/>
    </row>
    <row r="14" spans="2:20" ht="20.100000000000001" customHeight="1" x14ac:dyDescent="0.3">
      <c r="B14" s="30" t="s">
        <v>31</v>
      </c>
      <c r="C14" s="9"/>
      <c r="D14" s="9"/>
      <c r="E14" s="9"/>
      <c r="F14" s="9"/>
      <c r="G14" s="9"/>
      <c r="H14" s="67">
        <f>SUM(C14:G14)</f>
        <v>0</v>
      </c>
      <c r="I14" s="9"/>
      <c r="J14" s="9"/>
      <c r="K14" s="9"/>
      <c r="L14" s="9"/>
      <c r="M14" s="9"/>
      <c r="N14" s="66">
        <f>SUM(I14:M14)</f>
        <v>0</v>
      </c>
      <c r="O14" s="31">
        <v>1.1000000000000001</v>
      </c>
      <c r="P14" s="32">
        <v>77.62</v>
      </c>
      <c r="Q14" s="32">
        <f>P14*3.6</f>
        <v>279.43200000000002</v>
      </c>
      <c r="R14" s="32">
        <f>Q14/1000</f>
        <v>0.27943200000000001</v>
      </c>
      <c r="S14" s="79"/>
      <c r="T14" s="33"/>
    </row>
    <row r="15" spans="2:20" ht="20.100000000000001" customHeight="1" x14ac:dyDescent="0.3">
      <c r="B15" s="30" t="s">
        <v>32</v>
      </c>
      <c r="C15" s="9"/>
      <c r="D15" s="9"/>
      <c r="E15" s="9"/>
      <c r="F15" s="9"/>
      <c r="G15" s="9"/>
      <c r="H15" s="67">
        <f t="shared" ref="H15:H22" si="0">SUM(C15:G15)</f>
        <v>0</v>
      </c>
      <c r="I15" s="9"/>
      <c r="J15" s="9"/>
      <c r="K15" s="9"/>
      <c r="L15" s="9"/>
      <c r="M15" s="9"/>
      <c r="N15" s="66">
        <f t="shared" ref="N15:N22" si="1">SUM(I15:M15)</f>
        <v>0</v>
      </c>
      <c r="O15" s="31">
        <v>1.1000000000000001</v>
      </c>
      <c r="P15" s="32">
        <v>55.37</v>
      </c>
      <c r="Q15" s="32">
        <f t="shared" ref="Q15:Q20" si="2">P15*3.6</f>
        <v>199.33199999999999</v>
      </c>
      <c r="R15" s="32">
        <f t="shared" ref="R15:R22" si="3">Q15/1000</f>
        <v>0.19933199999999998</v>
      </c>
      <c r="S15" s="79"/>
      <c r="T15" s="33"/>
    </row>
    <row r="16" spans="2:20" ht="20.100000000000001" customHeight="1" x14ac:dyDescent="0.3">
      <c r="B16" s="30" t="s">
        <v>33</v>
      </c>
      <c r="C16" s="9"/>
      <c r="D16" s="9"/>
      <c r="E16" s="9"/>
      <c r="F16" s="9"/>
      <c r="G16" s="9"/>
      <c r="H16" s="67">
        <f t="shared" si="0"/>
        <v>0</v>
      </c>
      <c r="I16" s="9"/>
      <c r="J16" s="9"/>
      <c r="K16" s="9"/>
      <c r="L16" s="9"/>
      <c r="M16" s="9"/>
      <c r="N16" s="66">
        <f t="shared" si="1"/>
        <v>0</v>
      </c>
      <c r="O16" s="31">
        <v>1.1000000000000001</v>
      </c>
      <c r="P16" s="32">
        <v>63.1</v>
      </c>
      <c r="Q16" s="32">
        <f t="shared" si="2"/>
        <v>227.16</v>
      </c>
      <c r="R16" s="32">
        <f t="shared" si="3"/>
        <v>0.22716</v>
      </c>
      <c r="S16" s="79"/>
      <c r="T16" s="33"/>
    </row>
    <row r="17" spans="2:20" ht="20.100000000000001" customHeight="1" x14ac:dyDescent="0.3">
      <c r="B17" s="30" t="s">
        <v>34</v>
      </c>
      <c r="C17" s="9"/>
      <c r="D17" s="9"/>
      <c r="E17" s="9"/>
      <c r="F17" s="9"/>
      <c r="G17" s="9"/>
      <c r="H17" s="67">
        <f t="shared" si="0"/>
        <v>0</v>
      </c>
      <c r="I17" s="9"/>
      <c r="J17" s="9"/>
      <c r="K17" s="9"/>
      <c r="L17" s="9"/>
      <c r="M17" s="9"/>
      <c r="N17" s="66">
        <f t="shared" si="1"/>
        <v>0</v>
      </c>
      <c r="O17" s="31">
        <v>1.1000000000000001</v>
      </c>
      <c r="P17" s="32">
        <v>94.7</v>
      </c>
      <c r="Q17" s="32">
        <f t="shared" si="2"/>
        <v>340.92</v>
      </c>
      <c r="R17" s="32">
        <f t="shared" si="3"/>
        <v>0.34092</v>
      </c>
      <c r="S17" s="79"/>
      <c r="T17" s="33"/>
    </row>
    <row r="18" spans="2:20" ht="20.100000000000001" customHeight="1" x14ac:dyDescent="0.3">
      <c r="B18" s="30" t="s">
        <v>35</v>
      </c>
      <c r="C18" s="9"/>
      <c r="D18" s="9"/>
      <c r="E18" s="9"/>
      <c r="F18" s="9"/>
      <c r="G18" s="9"/>
      <c r="H18" s="67">
        <f t="shared" si="0"/>
        <v>0</v>
      </c>
      <c r="I18" s="9"/>
      <c r="J18" s="9"/>
      <c r="K18" s="9"/>
      <c r="L18" s="9"/>
      <c r="M18" s="9"/>
      <c r="N18" s="66">
        <f t="shared" si="1"/>
        <v>0</v>
      </c>
      <c r="O18" s="31">
        <v>0.2</v>
      </c>
      <c r="P18" s="32">
        <v>0</v>
      </c>
      <c r="Q18" s="32">
        <f t="shared" si="2"/>
        <v>0</v>
      </c>
      <c r="R18" s="32">
        <f t="shared" si="3"/>
        <v>0</v>
      </c>
      <c r="S18" s="34" t="s">
        <v>36</v>
      </c>
      <c r="T18" s="33"/>
    </row>
    <row r="19" spans="2:20" ht="20.100000000000001" customHeight="1" x14ac:dyDescent="0.3">
      <c r="B19" s="3" t="s">
        <v>37</v>
      </c>
      <c r="C19" s="9"/>
      <c r="D19" s="9"/>
      <c r="E19" s="9"/>
      <c r="F19" s="9"/>
      <c r="G19" s="9"/>
      <c r="H19" s="67">
        <f>SUM(C19:G19)</f>
        <v>0</v>
      </c>
      <c r="I19" s="9"/>
      <c r="J19" s="9"/>
      <c r="K19" s="9"/>
      <c r="L19" s="9"/>
      <c r="M19" s="9"/>
      <c r="N19" s="66">
        <f>SUM(I19:M19)</f>
        <v>0</v>
      </c>
      <c r="O19" s="51">
        <v>0</v>
      </c>
      <c r="P19" s="52">
        <v>0</v>
      </c>
      <c r="Q19" s="52">
        <f t="shared" si="2"/>
        <v>0</v>
      </c>
      <c r="R19" s="53">
        <f t="shared" si="3"/>
        <v>0</v>
      </c>
      <c r="S19" s="54" t="s">
        <v>38</v>
      </c>
    </row>
    <row r="20" spans="2:20" ht="20.100000000000001" customHeight="1" x14ac:dyDescent="0.3">
      <c r="B20" s="30" t="s">
        <v>39</v>
      </c>
      <c r="C20" s="9"/>
      <c r="D20" s="9"/>
      <c r="E20" s="9"/>
      <c r="F20" s="9"/>
      <c r="G20" s="9"/>
      <c r="H20" s="67">
        <f>SUM(C20:G20)</f>
        <v>0</v>
      </c>
      <c r="I20" s="9"/>
      <c r="J20" s="9"/>
      <c r="K20" s="9"/>
      <c r="L20" s="9"/>
      <c r="M20" s="9"/>
      <c r="N20" s="66">
        <f>SUM(I20:M20)</f>
        <v>0</v>
      </c>
      <c r="O20" s="56">
        <v>0.8</v>
      </c>
      <c r="P20" s="52">
        <v>93.55</v>
      </c>
      <c r="Q20" s="32">
        <f t="shared" si="2"/>
        <v>336.78</v>
      </c>
      <c r="R20" s="32">
        <f t="shared" si="3"/>
        <v>0.33677999999999997</v>
      </c>
      <c r="S20" s="55" t="s">
        <v>40</v>
      </c>
    </row>
    <row r="21" spans="2:20" ht="35.1" customHeight="1" x14ac:dyDescent="0.3">
      <c r="B21" s="30" t="s">
        <v>41</v>
      </c>
      <c r="C21" s="9"/>
      <c r="D21" s="9"/>
      <c r="E21" s="9"/>
      <c r="F21" s="9"/>
      <c r="G21" s="9"/>
      <c r="H21" s="67">
        <f t="shared" si="0"/>
        <v>0</v>
      </c>
      <c r="I21" s="9"/>
      <c r="J21" s="9"/>
      <c r="K21" s="9"/>
      <c r="L21" s="9"/>
      <c r="M21" s="9"/>
      <c r="N21" s="66">
        <f t="shared" si="1"/>
        <v>0</v>
      </c>
      <c r="O21" s="31">
        <v>2.5</v>
      </c>
      <c r="P21" s="32"/>
      <c r="Q21" s="32">
        <v>708</v>
      </c>
      <c r="R21" s="32">
        <f t="shared" si="3"/>
        <v>0.70799999999999996</v>
      </c>
      <c r="S21" s="19" t="s">
        <v>42</v>
      </c>
    </row>
    <row r="22" spans="2:20" ht="35.25" customHeight="1" x14ac:dyDescent="0.3">
      <c r="B22" s="30" t="s">
        <v>164</v>
      </c>
      <c r="C22" s="9"/>
      <c r="D22" s="9"/>
      <c r="E22" s="9"/>
      <c r="F22" s="9"/>
      <c r="G22" s="9"/>
      <c r="H22" s="67">
        <f t="shared" si="0"/>
        <v>0</v>
      </c>
      <c r="I22" s="9"/>
      <c r="J22" s="9"/>
      <c r="K22" s="9"/>
      <c r="L22" s="9"/>
      <c r="M22" s="9"/>
      <c r="N22" s="66">
        <f t="shared" si="1"/>
        <v>0</v>
      </c>
      <c r="O22" s="31">
        <v>2.5</v>
      </c>
      <c r="P22" s="32"/>
      <c r="Q22" s="32">
        <v>708</v>
      </c>
      <c r="R22" s="32">
        <f t="shared" si="3"/>
        <v>0.70799999999999996</v>
      </c>
      <c r="S22" s="19" t="s">
        <v>43</v>
      </c>
    </row>
    <row r="23" spans="2:20" ht="20.100000000000001" customHeight="1" x14ac:dyDescent="0.3">
      <c r="B23" s="176" t="s">
        <v>165</v>
      </c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8"/>
      <c r="O23" s="59"/>
      <c r="P23" s="60"/>
      <c r="Q23" s="60"/>
      <c r="R23" s="60"/>
      <c r="S23" s="19"/>
    </row>
    <row r="24" spans="2:20" ht="20.100000000000001" customHeight="1" x14ac:dyDescent="0.3">
      <c r="B24" s="148" t="s">
        <v>44</v>
      </c>
      <c r="C24" s="149"/>
      <c r="D24" s="149"/>
      <c r="E24" s="149"/>
      <c r="F24" s="149"/>
      <c r="G24" s="150"/>
      <c r="H24" s="67">
        <f>SUM(H14:H20)</f>
        <v>0</v>
      </c>
      <c r="I24" s="151" t="s">
        <v>44</v>
      </c>
      <c r="J24" s="152"/>
      <c r="K24" s="152"/>
      <c r="L24" s="152"/>
      <c r="M24" s="153"/>
      <c r="N24" s="66">
        <f>SUM(N14:N20)</f>
        <v>0</v>
      </c>
      <c r="O24" s="35">
        <f>H24-N24</f>
        <v>0</v>
      </c>
      <c r="P24" s="36" t="s">
        <v>45</v>
      </c>
      <c r="Q24" s="36"/>
      <c r="R24" s="37"/>
      <c r="S24" s="107"/>
      <c r="T24" s="33"/>
    </row>
    <row r="25" spans="2:20" ht="20.100000000000001" customHeight="1" x14ac:dyDescent="0.3">
      <c r="B25" s="148" t="s">
        <v>46</v>
      </c>
      <c r="C25" s="149"/>
      <c r="D25" s="149"/>
      <c r="E25" s="149"/>
      <c r="F25" s="149"/>
      <c r="G25" s="150"/>
      <c r="H25" s="67">
        <f>H21</f>
        <v>0</v>
      </c>
      <c r="I25" s="151" t="s">
        <v>46</v>
      </c>
      <c r="J25" s="152"/>
      <c r="K25" s="152"/>
      <c r="L25" s="152"/>
      <c r="M25" s="153"/>
      <c r="N25" s="66">
        <f>N21</f>
        <v>0</v>
      </c>
      <c r="O25" s="35">
        <f>H25-N25</f>
        <v>0</v>
      </c>
      <c r="P25" s="36" t="s">
        <v>45</v>
      </c>
      <c r="Q25" s="36"/>
      <c r="R25" s="37"/>
      <c r="S25" s="107"/>
      <c r="T25" s="33"/>
    </row>
    <row r="26" spans="2:20" ht="20.100000000000001" customHeight="1" x14ac:dyDescent="0.3">
      <c r="B26" s="148" t="s">
        <v>47</v>
      </c>
      <c r="C26" s="149"/>
      <c r="D26" s="149"/>
      <c r="E26" s="149"/>
      <c r="F26" s="149"/>
      <c r="G26" s="150"/>
      <c r="H26" s="67">
        <f>H22</f>
        <v>0</v>
      </c>
      <c r="I26" s="151" t="s">
        <v>48</v>
      </c>
      <c r="J26" s="152"/>
      <c r="K26" s="152"/>
      <c r="L26" s="152"/>
      <c r="M26" s="153"/>
      <c r="N26" s="66">
        <f>N22</f>
        <v>0</v>
      </c>
      <c r="O26" s="35">
        <f>N26-H26</f>
        <v>0</v>
      </c>
      <c r="P26" s="36" t="s">
        <v>45</v>
      </c>
      <c r="Q26" s="36"/>
      <c r="R26" s="37"/>
      <c r="S26" s="107"/>
      <c r="T26" s="33"/>
    </row>
    <row r="27" spans="2:20" ht="20.100000000000001" customHeight="1" x14ac:dyDescent="0.3">
      <c r="B27" s="148" t="s">
        <v>49</v>
      </c>
      <c r="C27" s="149"/>
      <c r="D27" s="149"/>
      <c r="E27" s="149"/>
      <c r="F27" s="149"/>
      <c r="G27" s="150"/>
      <c r="H27" s="67">
        <f>SUM(H14:H21)</f>
        <v>0</v>
      </c>
      <c r="I27" s="154" t="s">
        <v>50</v>
      </c>
      <c r="J27" s="154"/>
      <c r="K27" s="154"/>
      <c r="L27" s="154"/>
      <c r="M27" s="154"/>
      <c r="N27" s="66">
        <f>SUM(N14:N21)</f>
        <v>0</v>
      </c>
      <c r="O27" s="35">
        <f>H27-N27</f>
        <v>0</v>
      </c>
      <c r="P27" s="38" t="s">
        <v>45</v>
      </c>
      <c r="Q27" s="38"/>
      <c r="S27" s="107"/>
    </row>
    <row r="28" spans="2:20" ht="20.100000000000001" customHeight="1" x14ac:dyDescent="0.3">
      <c r="B28" s="148" t="s">
        <v>134</v>
      </c>
      <c r="C28" s="149"/>
      <c r="D28" s="149"/>
      <c r="E28" s="149"/>
      <c r="F28" s="149"/>
      <c r="G28" s="150"/>
      <c r="H28" s="67">
        <f>H14*$O$14+H15*$O$15+H16*$O$16+H17*$O$17+H18*$O$18+H20*$O$20+H21*$O$21-H22*$O$22+H19*$O$19</f>
        <v>0</v>
      </c>
      <c r="I28" s="154" t="s">
        <v>134</v>
      </c>
      <c r="J28" s="154"/>
      <c r="K28" s="154"/>
      <c r="L28" s="154"/>
      <c r="M28" s="154"/>
      <c r="N28" s="66">
        <f>N14*$O$14+N15*$O$15+N16*$O$16+N17*$O$17+N18*$O$18+N20*$O$20+N21*$O$21-N22*$O$22+N19*$O$19</f>
        <v>0</v>
      </c>
      <c r="O28" s="35">
        <f>H28-N28</f>
        <v>0</v>
      </c>
      <c r="P28" s="38" t="s">
        <v>45</v>
      </c>
      <c r="Q28" s="38"/>
      <c r="S28" s="107"/>
    </row>
    <row r="29" spans="2:20" ht="20.100000000000001" customHeight="1" x14ac:dyDescent="0.3">
      <c r="B29" s="148" t="s">
        <v>51</v>
      </c>
      <c r="C29" s="149"/>
      <c r="D29" s="149"/>
      <c r="E29" s="149"/>
      <c r="F29" s="149"/>
      <c r="G29" s="150"/>
      <c r="H29" s="67">
        <f>(H14*$R$14+H15*$R$15+H16*$R$16+H17*$R$17+H18*$R$18+H19*$R$19+H20*$R$20+H21*$R$21-H22*$R$22)/1000</f>
        <v>0</v>
      </c>
      <c r="I29" s="154" t="s">
        <v>51</v>
      </c>
      <c r="J29" s="154"/>
      <c r="K29" s="154"/>
      <c r="L29" s="154"/>
      <c r="M29" s="154"/>
      <c r="N29" s="66">
        <f>(N14*$R$14+N15*$R$15+N16*$R$16+N17*$R$17+N18*$R$18+N19*$R$19+N20*$R$20+N21*$R$21-N22*$R$22)/1000</f>
        <v>0</v>
      </c>
      <c r="O29" s="35">
        <f>H29-N29</f>
        <v>0</v>
      </c>
      <c r="P29" s="38" t="s">
        <v>56</v>
      </c>
      <c r="Q29" s="38"/>
      <c r="S29" s="107"/>
    </row>
    <row r="30" spans="2:20" ht="20.100000000000001" customHeight="1" x14ac:dyDescent="0.3">
      <c r="B30" s="145" t="s">
        <v>137</v>
      </c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7"/>
      <c r="O30" s="35"/>
      <c r="P30" s="38"/>
      <c r="Q30" s="38"/>
    </row>
    <row r="31" spans="2:20" ht="24.9" customHeight="1" x14ac:dyDescent="0.3">
      <c r="B31" s="133" t="s">
        <v>52</v>
      </c>
      <c r="C31" s="134"/>
      <c r="D31" s="134"/>
      <c r="E31" s="135"/>
      <c r="F31" s="204">
        <f>O24</f>
        <v>0</v>
      </c>
      <c r="G31" s="39" t="s">
        <v>45</v>
      </c>
      <c r="H31" s="136" t="s">
        <v>53</v>
      </c>
      <c r="I31" s="137"/>
      <c r="J31" s="137"/>
      <c r="K31" s="137"/>
      <c r="L31" s="138"/>
      <c r="M31" s="204">
        <f>O27</f>
        <v>0</v>
      </c>
      <c r="N31" s="40" t="s">
        <v>45</v>
      </c>
      <c r="O31" s="35"/>
      <c r="P31" s="24"/>
      <c r="Q31" s="24"/>
    </row>
    <row r="32" spans="2:20" ht="24.9" customHeight="1" x14ac:dyDescent="0.3">
      <c r="B32" s="133" t="s">
        <v>54</v>
      </c>
      <c r="C32" s="134"/>
      <c r="D32" s="134"/>
      <c r="E32" s="135"/>
      <c r="F32" s="204">
        <f>O25</f>
        <v>0</v>
      </c>
      <c r="G32" s="39" t="s">
        <v>45</v>
      </c>
      <c r="H32" s="136" t="s">
        <v>135</v>
      </c>
      <c r="I32" s="137"/>
      <c r="J32" s="137"/>
      <c r="K32" s="137"/>
      <c r="L32" s="138"/>
      <c r="M32" s="204">
        <f>O28</f>
        <v>0</v>
      </c>
      <c r="N32" s="40" t="s">
        <v>45</v>
      </c>
      <c r="O32" s="35"/>
      <c r="P32" s="24"/>
      <c r="Q32" s="24"/>
    </row>
    <row r="33" spans="2:20" ht="24.9" customHeight="1" x14ac:dyDescent="0.3">
      <c r="B33" s="133" t="s">
        <v>122</v>
      </c>
      <c r="C33" s="134"/>
      <c r="D33" s="134"/>
      <c r="E33" s="135"/>
      <c r="F33" s="204">
        <f>O26</f>
        <v>0</v>
      </c>
      <c r="G33" s="39" t="s">
        <v>45</v>
      </c>
      <c r="H33" s="136" t="s">
        <v>55</v>
      </c>
      <c r="I33" s="137"/>
      <c r="J33" s="137"/>
      <c r="K33" s="137"/>
      <c r="L33" s="138"/>
      <c r="M33" s="204">
        <f>O29</f>
        <v>0</v>
      </c>
      <c r="N33" s="40" t="s">
        <v>56</v>
      </c>
      <c r="O33" s="35"/>
      <c r="P33" s="24"/>
      <c r="Q33" s="24"/>
    </row>
    <row r="34" spans="2:20" ht="39.9" customHeight="1" x14ac:dyDescent="0.3">
      <c r="B34" s="139" t="s">
        <v>148</v>
      </c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T34" s="41" t="s">
        <v>57</v>
      </c>
    </row>
    <row r="35" spans="2:20" ht="24.9" customHeight="1" x14ac:dyDescent="0.3">
      <c r="B35" s="141" t="s">
        <v>58</v>
      </c>
      <c r="C35" s="127" t="s">
        <v>59</v>
      </c>
      <c r="D35" s="127"/>
      <c r="E35" s="127"/>
      <c r="F35" s="127"/>
      <c r="G35" s="143" t="s">
        <v>60</v>
      </c>
      <c r="H35" s="143"/>
      <c r="I35" s="143"/>
      <c r="J35" s="143"/>
      <c r="K35" s="144" t="s">
        <v>61</v>
      </c>
      <c r="L35" s="144"/>
      <c r="M35" s="144"/>
      <c r="N35" s="144"/>
      <c r="T35" s="41" t="s">
        <v>62</v>
      </c>
    </row>
    <row r="36" spans="2:20" ht="50.1" customHeight="1" x14ac:dyDescent="0.3">
      <c r="B36" s="142"/>
      <c r="C36" s="127"/>
      <c r="D36" s="127"/>
      <c r="E36" s="127"/>
      <c r="F36" s="127"/>
      <c r="G36" s="143" t="s">
        <v>63</v>
      </c>
      <c r="H36" s="143"/>
      <c r="I36" s="143"/>
      <c r="J36" s="42" t="s">
        <v>64</v>
      </c>
      <c r="K36" s="144" t="s">
        <v>65</v>
      </c>
      <c r="L36" s="144"/>
      <c r="M36" s="22" t="s">
        <v>162</v>
      </c>
      <c r="N36" s="22" t="s">
        <v>66</v>
      </c>
      <c r="T36" s="41" t="s">
        <v>67</v>
      </c>
    </row>
    <row r="37" spans="2:20" ht="39.9" customHeight="1" x14ac:dyDescent="0.3">
      <c r="B37" s="21">
        <v>1</v>
      </c>
      <c r="C37" s="129" t="s">
        <v>151</v>
      </c>
      <c r="D37" s="129"/>
      <c r="E37" s="129"/>
      <c r="F37" s="129"/>
      <c r="G37" s="130"/>
      <c r="H37" s="130"/>
      <c r="I37" s="130"/>
      <c r="J37" s="4"/>
      <c r="K37" s="128"/>
      <c r="L37" s="128"/>
      <c r="M37" s="5"/>
      <c r="N37" s="50"/>
      <c r="O37" s="132" t="s">
        <v>68</v>
      </c>
      <c r="P37" s="43"/>
      <c r="Q37" s="43"/>
      <c r="R37" s="43"/>
      <c r="T37" s="41" t="s">
        <v>69</v>
      </c>
    </row>
    <row r="38" spans="2:20" ht="39.9" customHeight="1" x14ac:dyDescent="0.3">
      <c r="B38" s="21">
        <v>2</v>
      </c>
      <c r="C38" s="129" t="s">
        <v>70</v>
      </c>
      <c r="D38" s="129"/>
      <c r="E38" s="129"/>
      <c r="F38" s="129"/>
      <c r="G38" s="130"/>
      <c r="H38" s="130"/>
      <c r="I38" s="130"/>
      <c r="J38" s="4"/>
      <c r="K38" s="128"/>
      <c r="L38" s="128"/>
      <c r="M38" s="5"/>
      <c r="N38" s="50"/>
      <c r="O38" s="132"/>
      <c r="P38" s="43"/>
      <c r="Q38" s="43"/>
      <c r="R38" s="43"/>
    </row>
    <row r="39" spans="2:20" ht="39.9" customHeight="1" x14ac:dyDescent="0.3">
      <c r="B39" s="21">
        <v>3</v>
      </c>
      <c r="C39" s="129" t="s">
        <v>71</v>
      </c>
      <c r="D39" s="129"/>
      <c r="E39" s="129"/>
      <c r="F39" s="129"/>
      <c r="G39" s="130"/>
      <c r="H39" s="130"/>
      <c r="I39" s="130"/>
      <c r="J39" s="4"/>
      <c r="K39" s="128"/>
      <c r="L39" s="128"/>
      <c r="M39" s="5"/>
      <c r="N39" s="50"/>
      <c r="O39" s="132"/>
      <c r="P39" s="43"/>
      <c r="Q39" s="43"/>
      <c r="R39" s="43"/>
    </row>
    <row r="40" spans="2:20" ht="39.9" customHeight="1" x14ac:dyDescent="0.3">
      <c r="B40" s="21">
        <v>4</v>
      </c>
      <c r="C40" s="129" t="s">
        <v>72</v>
      </c>
      <c r="D40" s="129"/>
      <c r="E40" s="129"/>
      <c r="F40" s="129"/>
      <c r="G40" s="130"/>
      <c r="H40" s="130"/>
      <c r="I40" s="130"/>
      <c r="J40" s="4"/>
      <c r="K40" s="128"/>
      <c r="L40" s="128"/>
      <c r="M40" s="5"/>
      <c r="N40" s="50"/>
      <c r="O40" s="132"/>
      <c r="P40" s="43"/>
      <c r="Q40" s="43"/>
      <c r="R40" s="43"/>
    </row>
    <row r="41" spans="2:20" ht="39.9" customHeight="1" x14ac:dyDescent="0.3">
      <c r="B41" s="21">
        <v>5</v>
      </c>
      <c r="C41" s="129" t="s">
        <v>73</v>
      </c>
      <c r="D41" s="129"/>
      <c r="E41" s="129"/>
      <c r="F41" s="129"/>
      <c r="G41" s="130"/>
      <c r="H41" s="130"/>
      <c r="I41" s="130"/>
      <c r="J41" s="4"/>
      <c r="K41" s="128"/>
      <c r="L41" s="128"/>
      <c r="M41" s="5"/>
      <c r="N41" s="50"/>
      <c r="O41" s="132"/>
      <c r="P41" s="43"/>
      <c r="Q41" s="43"/>
      <c r="R41" s="43"/>
    </row>
    <row r="42" spans="2:20" ht="39.9" customHeight="1" x14ac:dyDescent="0.3">
      <c r="B42" s="21">
        <v>6</v>
      </c>
      <c r="C42" s="129" t="s">
        <v>74</v>
      </c>
      <c r="D42" s="129"/>
      <c r="E42" s="129"/>
      <c r="F42" s="129"/>
      <c r="G42" s="130"/>
      <c r="H42" s="130"/>
      <c r="I42" s="130"/>
      <c r="J42" s="4"/>
      <c r="K42" s="128"/>
      <c r="L42" s="128"/>
      <c r="M42" s="128"/>
      <c r="N42" s="128"/>
    </row>
    <row r="43" spans="2:20" ht="39.9" customHeight="1" x14ac:dyDescent="0.3">
      <c r="B43" s="21">
        <v>7</v>
      </c>
      <c r="C43" s="129" t="s">
        <v>75</v>
      </c>
      <c r="D43" s="129"/>
      <c r="E43" s="129"/>
      <c r="F43" s="129"/>
      <c r="G43" s="130"/>
      <c r="H43" s="130"/>
      <c r="I43" s="130"/>
      <c r="J43" s="4"/>
      <c r="K43" s="128"/>
      <c r="L43" s="128"/>
      <c r="M43" s="128"/>
      <c r="N43" s="128"/>
    </row>
    <row r="44" spans="2:20" ht="39.9" customHeight="1" x14ac:dyDescent="0.3">
      <c r="B44" s="21">
        <v>8</v>
      </c>
      <c r="C44" s="129" t="s">
        <v>76</v>
      </c>
      <c r="D44" s="129"/>
      <c r="E44" s="129"/>
      <c r="F44" s="129"/>
      <c r="G44" s="130"/>
      <c r="H44" s="130"/>
      <c r="I44" s="130"/>
      <c r="J44" s="4"/>
      <c r="K44" s="128"/>
      <c r="L44" s="128"/>
      <c r="M44" s="128"/>
      <c r="N44" s="128"/>
    </row>
    <row r="45" spans="2:20" ht="39.9" customHeight="1" x14ac:dyDescent="0.3">
      <c r="B45" s="21">
        <v>9</v>
      </c>
      <c r="C45" s="129" t="s">
        <v>77</v>
      </c>
      <c r="D45" s="129"/>
      <c r="E45" s="129"/>
      <c r="F45" s="129"/>
      <c r="G45" s="130"/>
      <c r="H45" s="130"/>
      <c r="I45" s="130"/>
      <c r="J45" s="4"/>
      <c r="K45" s="128"/>
      <c r="L45" s="128"/>
      <c r="M45" s="128"/>
      <c r="N45" s="128"/>
    </row>
    <row r="46" spans="2:20" ht="39.9" customHeight="1" x14ac:dyDescent="0.3">
      <c r="B46" s="21">
        <v>10</v>
      </c>
      <c r="C46" s="129" t="s">
        <v>78</v>
      </c>
      <c r="D46" s="129"/>
      <c r="E46" s="129"/>
      <c r="F46" s="129"/>
      <c r="G46" s="130"/>
      <c r="H46" s="130"/>
      <c r="I46" s="130"/>
      <c r="J46" s="4"/>
      <c r="K46" s="128"/>
      <c r="L46" s="128"/>
      <c r="M46" s="128"/>
      <c r="N46" s="128"/>
    </row>
    <row r="47" spans="2:20" ht="39.9" customHeight="1" x14ac:dyDescent="0.3">
      <c r="B47" s="21">
        <v>11</v>
      </c>
      <c r="C47" s="129" t="s">
        <v>150</v>
      </c>
      <c r="D47" s="129"/>
      <c r="E47" s="129"/>
      <c r="F47" s="129"/>
      <c r="G47" s="130"/>
      <c r="H47" s="130"/>
      <c r="I47" s="130"/>
      <c r="J47" s="4"/>
      <c r="K47" s="128"/>
      <c r="L47" s="128"/>
      <c r="M47" s="128"/>
      <c r="N47" s="128"/>
    </row>
    <row r="48" spans="2:20" ht="39.9" customHeight="1" x14ac:dyDescent="0.3">
      <c r="B48" s="21">
        <v>12</v>
      </c>
      <c r="C48" s="131" t="s">
        <v>79</v>
      </c>
      <c r="D48" s="129" t="s">
        <v>80</v>
      </c>
      <c r="E48" s="129"/>
      <c r="F48" s="129"/>
      <c r="G48" s="129"/>
      <c r="H48" s="129"/>
      <c r="I48" s="129"/>
      <c r="J48" s="4"/>
      <c r="K48" s="128"/>
      <c r="L48" s="128"/>
      <c r="M48" s="44" t="s">
        <v>81</v>
      </c>
      <c r="N48" s="5"/>
      <c r="O48" s="45" t="s">
        <v>82</v>
      </c>
    </row>
    <row r="49" spans="2:15" ht="39.9" customHeight="1" x14ac:dyDescent="0.3">
      <c r="B49" s="21">
        <v>13</v>
      </c>
      <c r="C49" s="131"/>
      <c r="D49" s="129" t="s">
        <v>83</v>
      </c>
      <c r="E49" s="129"/>
      <c r="F49" s="129"/>
      <c r="G49" s="129"/>
      <c r="H49" s="129"/>
      <c r="I49" s="129"/>
      <c r="J49" s="4"/>
      <c r="K49" s="128"/>
      <c r="L49" s="128"/>
      <c r="M49" s="44" t="s">
        <v>84</v>
      </c>
      <c r="N49" s="5"/>
      <c r="O49" s="45" t="s">
        <v>7</v>
      </c>
    </row>
    <row r="50" spans="2:15" ht="39.9" customHeight="1" x14ac:dyDescent="0.3">
      <c r="B50" s="21">
        <v>14</v>
      </c>
      <c r="C50" s="131"/>
      <c r="D50" s="129" t="s">
        <v>85</v>
      </c>
      <c r="E50" s="129"/>
      <c r="F50" s="129"/>
      <c r="G50" s="129"/>
      <c r="H50" s="129"/>
      <c r="I50" s="129"/>
      <c r="J50" s="4"/>
      <c r="K50" s="128"/>
      <c r="L50" s="128"/>
      <c r="M50" s="46" t="s">
        <v>86</v>
      </c>
      <c r="N50" s="5"/>
      <c r="O50" s="45" t="s">
        <v>87</v>
      </c>
    </row>
    <row r="51" spans="2:15" ht="39.9" customHeight="1" x14ac:dyDescent="0.3">
      <c r="B51" s="21">
        <v>15</v>
      </c>
      <c r="C51" s="131"/>
      <c r="D51" s="127" t="s">
        <v>88</v>
      </c>
      <c r="E51" s="127"/>
      <c r="F51" s="127"/>
      <c r="G51" s="127"/>
      <c r="H51" s="127"/>
      <c r="I51" s="127"/>
      <c r="J51" s="4"/>
      <c r="K51" s="128"/>
      <c r="L51" s="128"/>
      <c r="M51" s="47" t="s">
        <v>89</v>
      </c>
      <c r="N51" s="8"/>
      <c r="O51" s="24" t="s">
        <v>121</v>
      </c>
    </row>
    <row r="52" spans="2:15" ht="39.9" customHeight="1" x14ac:dyDescent="0.3">
      <c r="B52" s="48">
        <v>16</v>
      </c>
      <c r="C52" s="121" t="s">
        <v>152</v>
      </c>
      <c r="D52" s="122"/>
      <c r="E52" s="122"/>
      <c r="F52" s="123"/>
      <c r="G52" s="6"/>
      <c r="H52" s="124"/>
      <c r="I52" s="124"/>
      <c r="J52" s="124"/>
      <c r="K52" s="124"/>
      <c r="L52" s="124"/>
      <c r="M52" s="124"/>
      <c r="N52" s="124"/>
      <c r="O52" s="24"/>
    </row>
    <row r="53" spans="2:15" ht="39.9" customHeight="1" x14ac:dyDescent="0.3">
      <c r="B53" s="48">
        <v>17</v>
      </c>
      <c r="C53" s="121" t="s">
        <v>153</v>
      </c>
      <c r="D53" s="122"/>
      <c r="E53" s="122"/>
      <c r="F53" s="123"/>
      <c r="G53" s="6"/>
      <c r="H53" s="124"/>
      <c r="I53" s="124"/>
      <c r="J53" s="124"/>
      <c r="K53" s="124"/>
      <c r="L53" s="124"/>
      <c r="M53" s="124"/>
      <c r="N53" s="124"/>
      <c r="O53" s="24"/>
    </row>
    <row r="54" spans="2:15" ht="24.9" customHeight="1" x14ac:dyDescent="0.3">
      <c r="B54" s="125" t="s">
        <v>90</v>
      </c>
      <c r="C54" s="125"/>
      <c r="D54" s="125"/>
      <c r="E54" s="125"/>
      <c r="F54" s="125"/>
      <c r="G54" s="125"/>
      <c r="H54" s="125"/>
      <c r="I54" s="125"/>
      <c r="J54" s="125"/>
      <c r="K54" s="125" t="s">
        <v>91</v>
      </c>
      <c r="L54" s="126"/>
      <c r="M54" s="126"/>
      <c r="N54" s="126"/>
    </row>
    <row r="55" spans="2:15" ht="24.9" customHeight="1" x14ac:dyDescent="0.3">
      <c r="B55" s="125"/>
      <c r="C55" s="125"/>
      <c r="D55" s="125"/>
      <c r="E55" s="125"/>
      <c r="F55" s="125"/>
      <c r="G55" s="125"/>
      <c r="H55" s="125"/>
      <c r="I55" s="125"/>
      <c r="J55" s="125"/>
      <c r="K55" s="126"/>
      <c r="L55" s="126"/>
      <c r="M55" s="126"/>
      <c r="N55" s="126"/>
    </row>
    <row r="56" spans="2:15" ht="24.9" customHeight="1" x14ac:dyDescent="0.3">
      <c r="B56" s="125"/>
      <c r="C56" s="125"/>
      <c r="D56" s="125"/>
      <c r="E56" s="125"/>
      <c r="F56" s="125"/>
      <c r="G56" s="125"/>
      <c r="H56" s="125"/>
      <c r="I56" s="125"/>
      <c r="J56" s="125"/>
      <c r="K56" s="126"/>
      <c r="L56" s="126"/>
      <c r="M56" s="126"/>
      <c r="N56" s="126"/>
    </row>
    <row r="57" spans="2:15" ht="63.75" customHeight="1" x14ac:dyDescent="0.3">
      <c r="B57" s="88" t="s">
        <v>157</v>
      </c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</row>
    <row r="58" spans="2:15" ht="24.9" customHeight="1" x14ac:dyDescent="0.3"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</row>
    <row r="59" spans="2:15" ht="24.9" customHeight="1" x14ac:dyDescent="0.3"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</row>
    <row r="60" spans="2:15" ht="24.9" customHeight="1" x14ac:dyDescent="0.3"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</row>
    <row r="61" spans="2:15" ht="24.9" customHeight="1" x14ac:dyDescent="0.3"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</row>
    <row r="62" spans="2:15" ht="24.9" customHeight="1" x14ac:dyDescent="0.3"/>
    <row r="63" spans="2:15" ht="24.9" customHeight="1" x14ac:dyDescent="0.3"/>
    <row r="64" spans="2:15" ht="24.9" customHeight="1" x14ac:dyDescent="0.3"/>
    <row r="65" ht="24.9" customHeight="1" x14ac:dyDescent="0.3"/>
    <row r="66" ht="24.9" customHeight="1" x14ac:dyDescent="0.3"/>
    <row r="67" ht="24.9" customHeight="1" x14ac:dyDescent="0.3"/>
    <row r="68" ht="24.9" customHeight="1" x14ac:dyDescent="0.3"/>
    <row r="69" ht="24.9" customHeight="1" x14ac:dyDescent="0.3"/>
    <row r="70" ht="24.9" customHeight="1" x14ac:dyDescent="0.3"/>
    <row r="71" ht="24.9" customHeight="1" x14ac:dyDescent="0.3"/>
    <row r="72" ht="24.9" customHeight="1" x14ac:dyDescent="0.3"/>
    <row r="73" ht="24.9" customHeight="1" x14ac:dyDescent="0.3"/>
    <row r="74" ht="24.9" customHeight="1" x14ac:dyDescent="0.3"/>
    <row r="75" ht="24.9" customHeight="1" x14ac:dyDescent="0.3"/>
    <row r="76" ht="24.9" customHeight="1" x14ac:dyDescent="0.3"/>
    <row r="77" ht="24.9" customHeight="1" x14ac:dyDescent="0.3"/>
    <row r="78" ht="24.9" customHeight="1" x14ac:dyDescent="0.3"/>
    <row r="79" ht="24.9" customHeight="1" x14ac:dyDescent="0.3"/>
    <row r="80" ht="24.9" customHeight="1" x14ac:dyDescent="0.3"/>
    <row r="81" ht="24.9" customHeight="1" x14ac:dyDescent="0.3"/>
    <row r="82" ht="24.9" customHeight="1" x14ac:dyDescent="0.3"/>
    <row r="83" ht="24.9" customHeight="1" x14ac:dyDescent="0.3"/>
    <row r="84" ht="24.9" customHeight="1" x14ac:dyDescent="0.3"/>
    <row r="85" ht="24.9" customHeight="1" x14ac:dyDescent="0.3"/>
    <row r="86" ht="24.9" customHeight="1" x14ac:dyDescent="0.3"/>
    <row r="87" ht="24.9" customHeight="1" x14ac:dyDescent="0.3"/>
    <row r="88" ht="24.9" customHeight="1" x14ac:dyDescent="0.3"/>
    <row r="89" ht="24.9" customHeight="1" x14ac:dyDescent="0.3"/>
    <row r="90" ht="24.9" customHeight="1" x14ac:dyDescent="0.3"/>
    <row r="91" ht="24.9" customHeight="1" x14ac:dyDescent="0.3"/>
    <row r="92" ht="24.9" customHeight="1" x14ac:dyDescent="0.3"/>
    <row r="93" ht="24.9" customHeight="1" x14ac:dyDescent="0.3"/>
    <row r="94" ht="24.9" customHeight="1" x14ac:dyDescent="0.3"/>
    <row r="95" ht="24.9" customHeight="1" x14ac:dyDescent="0.3"/>
    <row r="96" ht="24.9" customHeight="1" x14ac:dyDescent="0.3"/>
    <row r="97" ht="24.9" customHeight="1" x14ac:dyDescent="0.3"/>
    <row r="98" ht="24.9" customHeight="1" x14ac:dyDescent="0.3"/>
    <row r="99" ht="24.9" customHeight="1" x14ac:dyDescent="0.3"/>
    <row r="100" ht="24.9" customHeight="1" x14ac:dyDescent="0.3"/>
    <row r="101" ht="24.9" customHeight="1" x14ac:dyDescent="0.3"/>
    <row r="102" ht="24.9" customHeight="1" x14ac:dyDescent="0.3"/>
    <row r="103" ht="24.9" customHeight="1" x14ac:dyDescent="0.3"/>
    <row r="104" ht="24.9" customHeight="1" x14ac:dyDescent="0.3"/>
    <row r="105" ht="24.9" customHeight="1" x14ac:dyDescent="0.3"/>
    <row r="106" ht="24.9" customHeight="1" x14ac:dyDescent="0.3"/>
    <row r="107" ht="24.9" customHeight="1" x14ac:dyDescent="0.3"/>
    <row r="108" ht="24.9" customHeight="1" x14ac:dyDescent="0.3"/>
    <row r="109" ht="24.9" customHeight="1" x14ac:dyDescent="0.3"/>
    <row r="110" ht="24.9" customHeight="1" x14ac:dyDescent="0.3"/>
    <row r="111" ht="24.9" customHeight="1" x14ac:dyDescent="0.3"/>
    <row r="112" ht="24.9" customHeight="1" x14ac:dyDescent="0.3"/>
    <row r="113" ht="24.9" customHeight="1" x14ac:dyDescent="0.3"/>
    <row r="114" ht="24.9" customHeight="1" x14ac:dyDescent="0.3"/>
    <row r="115" ht="24.9" customHeight="1" x14ac:dyDescent="0.3"/>
    <row r="116" ht="24.9" customHeight="1" x14ac:dyDescent="0.3"/>
    <row r="117" ht="24.9" customHeight="1" x14ac:dyDescent="0.3"/>
    <row r="118" ht="24.9" customHeight="1" x14ac:dyDescent="0.3"/>
    <row r="119" ht="24.9" customHeight="1" x14ac:dyDescent="0.3"/>
    <row r="120" ht="24.9" customHeight="1" x14ac:dyDescent="0.3"/>
    <row r="121" ht="24.9" customHeight="1" x14ac:dyDescent="0.3"/>
    <row r="122" ht="24.9" customHeight="1" x14ac:dyDescent="0.3"/>
    <row r="123" ht="24.9" customHeight="1" x14ac:dyDescent="0.3"/>
    <row r="124" ht="24.9" customHeight="1" x14ac:dyDescent="0.3"/>
    <row r="125" ht="24.9" customHeight="1" x14ac:dyDescent="0.3"/>
    <row r="126" ht="24.9" customHeight="1" x14ac:dyDescent="0.3"/>
    <row r="127" ht="24.9" customHeight="1" x14ac:dyDescent="0.3"/>
    <row r="128" ht="24.9" customHeight="1" x14ac:dyDescent="0.3"/>
    <row r="129" ht="24.9" customHeight="1" x14ac:dyDescent="0.3"/>
    <row r="130" ht="24.9" customHeight="1" x14ac:dyDescent="0.3"/>
    <row r="131" ht="24.9" customHeight="1" x14ac:dyDescent="0.3"/>
    <row r="132" ht="24.9" customHeight="1" x14ac:dyDescent="0.3"/>
    <row r="133" ht="24.9" customHeight="1" x14ac:dyDescent="0.3"/>
    <row r="134" ht="24.9" customHeight="1" x14ac:dyDescent="0.3"/>
    <row r="135" ht="24.9" customHeight="1" x14ac:dyDescent="0.3"/>
    <row r="136" ht="24.9" customHeight="1" x14ac:dyDescent="0.3"/>
    <row r="137" ht="24.9" customHeight="1" x14ac:dyDescent="0.3"/>
    <row r="138" ht="24.9" customHeight="1" x14ac:dyDescent="0.3"/>
    <row r="139" ht="24.9" customHeight="1" x14ac:dyDescent="0.3"/>
    <row r="140" ht="24.9" customHeight="1" x14ac:dyDescent="0.3"/>
    <row r="141" ht="24.9" customHeight="1" x14ac:dyDescent="0.3"/>
    <row r="142" ht="24.9" customHeight="1" x14ac:dyDescent="0.3"/>
    <row r="143" ht="24.9" customHeight="1" x14ac:dyDescent="0.3"/>
    <row r="144" ht="24.9" customHeight="1" x14ac:dyDescent="0.3"/>
    <row r="145" ht="24.9" customHeight="1" x14ac:dyDescent="0.3"/>
    <row r="146" ht="24.9" customHeight="1" x14ac:dyDescent="0.3"/>
    <row r="147" ht="24.9" customHeight="1" x14ac:dyDescent="0.3"/>
    <row r="148" ht="24.9" customHeight="1" x14ac:dyDescent="0.3"/>
    <row r="149" ht="24.9" customHeight="1" x14ac:dyDescent="0.3"/>
    <row r="150" ht="24.9" customHeight="1" x14ac:dyDescent="0.3"/>
    <row r="151" ht="24.9" customHeight="1" x14ac:dyDescent="0.3"/>
    <row r="152" ht="24.9" customHeight="1" x14ac:dyDescent="0.3"/>
    <row r="153" ht="24.9" customHeight="1" x14ac:dyDescent="0.3"/>
    <row r="154" ht="24.9" customHeight="1" x14ac:dyDescent="0.3"/>
  </sheetData>
  <sheetProtection algorithmName="SHA-512" hashValue="ecg8QAdhL4oxzKFKFHR9XBehTHKdnO4wtrKfIx1DtaFs4S/4Izk7od0Do53hZzT4RnKqt7MJxWJ5JoGtXfPiHA==" saltValue="jC30bPYUwTNsBuAPSEXojA==" spinCount="100000" sheet="1" formatCells="0" formatColumns="0" formatRows="0" insertColumns="0" insertRows="0" deleteColumns="0" deleteRows="0"/>
  <mergeCells count="114">
    <mergeCell ref="B57:N57"/>
    <mergeCell ref="B23:N23"/>
    <mergeCell ref="C52:F52"/>
    <mergeCell ref="H52:N52"/>
    <mergeCell ref="C53:F53"/>
    <mergeCell ref="H53:N53"/>
    <mergeCell ref="B54:J56"/>
    <mergeCell ref="K54:N56"/>
    <mergeCell ref="C48:C51"/>
    <mergeCell ref="D48:I48"/>
    <mergeCell ref="K48:L48"/>
    <mergeCell ref="D49:I49"/>
    <mergeCell ref="K49:L49"/>
    <mergeCell ref="D50:I50"/>
    <mergeCell ref="K50:L50"/>
    <mergeCell ref="D51:I51"/>
    <mergeCell ref="K51:L51"/>
    <mergeCell ref="C46:F46"/>
    <mergeCell ref="G46:I46"/>
    <mergeCell ref="K46:N46"/>
    <mergeCell ref="C47:F47"/>
    <mergeCell ref="G47:I47"/>
    <mergeCell ref="K47:N47"/>
    <mergeCell ref="C44:F44"/>
    <mergeCell ref="C37:F37"/>
    <mergeCell ref="G37:I37"/>
    <mergeCell ref="K37:L37"/>
    <mergeCell ref="G44:I44"/>
    <mergeCell ref="K44:N44"/>
    <mergeCell ref="C45:F45"/>
    <mergeCell ref="G45:I45"/>
    <mergeCell ref="K45:N45"/>
    <mergeCell ref="C42:F42"/>
    <mergeCell ref="G42:I42"/>
    <mergeCell ref="K42:N42"/>
    <mergeCell ref="C43:F43"/>
    <mergeCell ref="G43:I43"/>
    <mergeCell ref="K43:N43"/>
    <mergeCell ref="O37:O41"/>
    <mergeCell ref="C38:F38"/>
    <mergeCell ref="G38:I38"/>
    <mergeCell ref="K38:L38"/>
    <mergeCell ref="C39:F39"/>
    <mergeCell ref="G39:I39"/>
    <mergeCell ref="B32:E32"/>
    <mergeCell ref="H32:L32"/>
    <mergeCell ref="B33:E33"/>
    <mergeCell ref="H33:L33"/>
    <mergeCell ref="B34:N34"/>
    <mergeCell ref="B35:B36"/>
    <mergeCell ref="C35:F36"/>
    <mergeCell ref="G35:J35"/>
    <mergeCell ref="K35:N35"/>
    <mergeCell ref="G36:I36"/>
    <mergeCell ref="K39:L39"/>
    <mergeCell ref="C40:F40"/>
    <mergeCell ref="G40:I40"/>
    <mergeCell ref="K40:L40"/>
    <mergeCell ref="C41:F41"/>
    <mergeCell ref="G41:I41"/>
    <mergeCell ref="K41:L41"/>
    <mergeCell ref="K36:L36"/>
    <mergeCell ref="B30:N30"/>
    <mergeCell ref="B31:E31"/>
    <mergeCell ref="H31:L31"/>
    <mergeCell ref="S12:S17"/>
    <mergeCell ref="B24:G24"/>
    <mergeCell ref="I24:M24"/>
    <mergeCell ref="S24:S29"/>
    <mergeCell ref="B25:G25"/>
    <mergeCell ref="I25:M25"/>
    <mergeCell ref="B26:G26"/>
    <mergeCell ref="I26:M26"/>
    <mergeCell ref="B27:G27"/>
    <mergeCell ref="I27:M27"/>
    <mergeCell ref="B11:N11"/>
    <mergeCell ref="O11:R11"/>
    <mergeCell ref="C12:H12"/>
    <mergeCell ref="I12:N12"/>
    <mergeCell ref="O12:O13"/>
    <mergeCell ref="P12:R12"/>
    <mergeCell ref="B28:G28"/>
    <mergeCell ref="I28:M28"/>
    <mergeCell ref="B29:G29"/>
    <mergeCell ref="I29:M29"/>
    <mergeCell ref="B8:D8"/>
    <mergeCell ref="E8:F8"/>
    <mergeCell ref="G8:H8"/>
    <mergeCell ref="K8:L8"/>
    <mergeCell ref="O8:R8"/>
    <mergeCell ref="B9:D9"/>
    <mergeCell ref="E9:F9"/>
    <mergeCell ref="G9:H9"/>
    <mergeCell ref="I9:N9"/>
    <mergeCell ref="O9:R10"/>
    <mergeCell ref="B10:D10"/>
    <mergeCell ref="G10:H10"/>
    <mergeCell ref="I10:N10"/>
    <mergeCell ref="I6:J6"/>
    <mergeCell ref="K6:L6"/>
    <mergeCell ref="M6:N6"/>
    <mergeCell ref="B7:D7"/>
    <mergeCell ref="E7:N7"/>
    <mergeCell ref="O7:R7"/>
    <mergeCell ref="B2:C2"/>
    <mergeCell ref="D2:N2"/>
    <mergeCell ref="B3:N3"/>
    <mergeCell ref="B4:N4"/>
    <mergeCell ref="O4:R6"/>
    <mergeCell ref="B5:D5"/>
    <mergeCell ref="E5:N5"/>
    <mergeCell ref="B6:D6"/>
    <mergeCell ref="E6:F6"/>
    <mergeCell ref="G6:H6"/>
  </mergeCells>
  <conditionalFormatting sqref="G6:N6">
    <cfRule type="expression" dxfId="6" priority="1">
      <formula>$E$6="NIE"</formula>
    </cfRule>
  </conditionalFormatting>
  <conditionalFormatting sqref="H52:N53">
    <cfRule type="expression" dxfId="5" priority="6">
      <formula>G52="NIE"</formula>
    </cfRule>
  </conditionalFormatting>
  <conditionalFormatting sqref="K37:N37">
    <cfRule type="colorScale" priority="8">
      <colorScale>
        <cfvo type="formula" val="&quot;TAK&quot;"/>
        <cfvo type="formula" val="&quot;NIE&quot;"/>
        <color theme="0"/>
        <color theme="0" tint="-0.34998626667073579"/>
      </colorScale>
    </cfRule>
  </conditionalFormatting>
  <conditionalFormatting sqref="K37:N47">
    <cfRule type="expression" dxfId="4" priority="7">
      <formula>$J37="NIE"</formula>
    </cfRule>
  </conditionalFormatting>
  <conditionalFormatting sqref="K48:N48">
    <cfRule type="expression" dxfId="3" priority="5">
      <formula>$J$48="NIE"</formula>
    </cfRule>
  </conditionalFormatting>
  <conditionalFormatting sqref="K49:N49">
    <cfRule type="expression" dxfId="2" priority="4">
      <formula>$J$49="NIE"</formula>
    </cfRule>
  </conditionalFormatting>
  <conditionalFormatting sqref="K50:N50">
    <cfRule type="expression" dxfId="1" priority="3">
      <formula>$J$50="NIE"</formula>
    </cfRule>
  </conditionalFormatting>
  <conditionalFormatting sqref="K51:N51">
    <cfRule type="expression" dxfId="0" priority="2">
      <formula>$J$51="NIE"</formula>
    </cfRule>
  </conditionalFormatting>
  <dataValidations count="2">
    <dataValidation type="list" allowBlank="1" showInputMessage="1" showErrorMessage="1" sqref="N37:N41" xr:uid="{30A2511B-C71F-42FA-9B99-DD5BB942F9B1}">
      <formula1>$T$36:$T$37</formula1>
    </dataValidation>
    <dataValidation type="list" allowBlank="1" showInputMessage="1" showErrorMessage="1" sqref="E9 J37:J51 E6 G52:G53" xr:uid="{722A59D4-E0F2-440B-9484-153BEFD58775}">
      <formula1>$T$34:$T$35</formula1>
    </dataValidation>
  </dataValidations>
  <pageMargins left="0.7" right="0.7" top="0.75" bottom="0.75" header="0.3" footer="0.3"/>
  <pageSetup paperSize="9" scale="42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4</vt:i4>
      </vt:variant>
    </vt:vector>
  </HeadingPairs>
  <TitlesOfParts>
    <vt:vector size="9" baseType="lpstr">
      <vt:lpstr>1.StrTytułowa</vt:lpstr>
      <vt:lpstr>B-01</vt:lpstr>
      <vt:lpstr>B-02</vt:lpstr>
      <vt:lpstr>Arkusz1</vt:lpstr>
      <vt:lpstr>B-03</vt:lpstr>
      <vt:lpstr>'1.StrTytułowa'!Obszar_wydruku</vt:lpstr>
      <vt:lpstr>'B-01'!Obszar_wydruku</vt:lpstr>
      <vt:lpstr>'B-02'!Obszar_wydruku</vt:lpstr>
      <vt:lpstr>'B-03'!Obszar_wydruku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Przegląd energetyczny</dc:title>
  <dc:creator>Piotr Oblekowski</dc:creator>
  <cp:lastModifiedBy>Bernadeta Brzeska</cp:lastModifiedBy>
  <cp:lastPrinted>2024-06-06T19:14:36Z</cp:lastPrinted>
  <dcterms:created xsi:type="dcterms:W3CDTF">2015-06-05T18:19:34Z</dcterms:created>
  <dcterms:modified xsi:type="dcterms:W3CDTF">2025-02-20T12:47:01Z</dcterms:modified>
</cp:coreProperties>
</file>